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showInkAnnotation="0" codeName="ThisWorkbook"/>
  <xr:revisionPtr revIDLastSave="0" documentId="8_{615D835A-1A5A-4881-BBBA-43BAC18A2983}" xr6:coauthVersionLast="43" xr6:coauthVersionMax="43" xr10:uidLastSave="{00000000-0000-0000-0000-000000000000}"/>
  <workbookProtection workbookAlgorithmName="SHA-512" workbookHashValue="1wJYUXn1wx45ohWeTPSGeEsKWZxbp1irRLJ9dXQPUFOXyG8Nlrzn7JioeuHgjM5RxrEfmjJeFTpmP7PEU3dBVw==" workbookSaltValue="ZsIIezu4loP6b4kdBGsC4g==" workbookSpinCount="100000" lockStructure="1"/>
  <bookViews>
    <workbookView xWindow="-108" yWindow="-108" windowWidth="23256" windowHeight="12576" tabRatio="870" activeTab="2" xr2:uid="{00000000-000D-0000-FFFF-FFFF00000000}"/>
  </bookViews>
  <sheets>
    <sheet name="Instrukcija" sheetId="45" r:id="rId1"/>
    <sheet name="Informacija apie pareiškėją" sheetId="46" r:id="rId2"/>
    <sheet name="Skaičiuoklė" sheetId="30" r:id="rId3"/>
    <sheet name="Socialinis poveikis" sheetId="47" r:id="rId4"/>
    <sheet name="Papildomas_Duomenų šaltiniai" sheetId="48" r:id="rId5"/>
    <sheet name="Sąvokos" sheetId="49" r:id="rId6"/>
    <sheet name="Skaičiuoklė_išskleistas sąrašas" sheetId="39" r:id="rId7"/>
    <sheet name="Papildomas_klasifikatoriai" sheetId="21" state="hidden" r:id="rId8"/>
  </sheets>
  <externalReferences>
    <externalReference r:id="rId9"/>
    <externalReference r:id="rId10"/>
    <externalReference r:id="rId11"/>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[1]!_1.1._Mažinti_skurdą.[1.1.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[1]!_2.1.1._Didinti_žinomumą_ar_sąmoningumą_apie_sveiką_gyvenseną?_ligų_prevenciją?_higieną.[2.1.1.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Skaičiuoklė!$J$1:$J$177</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Instrukcija!$A$1:$J$36</definedName>
    <definedName name="_xlnm.Print_Area" localSheetId="6">'Skaičiuoklė_išskleistas sąrašas'!$A$1:$AW$71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30" l="1"/>
  <c r="J4" i="30"/>
  <c r="C5" i="30"/>
  <c r="J5" i="30"/>
  <c r="R5" i="39" l="1"/>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5" i="30"/>
  <c r="AU5" i="39" l="1"/>
  <c r="O71" i="39"/>
  <c r="C6" i="30" l="1"/>
  <c r="J6" i="30"/>
  <c r="C7" i="30"/>
  <c r="J7" i="30"/>
  <c r="C8" i="30"/>
  <c r="J8" i="30"/>
  <c r="AQ7" i="21" l="1"/>
  <c r="AQ6" i="21"/>
  <c r="AQ41" i="21"/>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2" i="30"/>
  <c r="C24" i="30"/>
  <c r="J9" i="30"/>
  <c r="J10" i="30"/>
  <c r="J11" i="30"/>
  <c r="J12" i="30"/>
  <c r="J13" i="30"/>
  <c r="J14" i="30"/>
  <c r="J16" i="30"/>
  <c r="J17" i="30"/>
  <c r="J18" i="30"/>
  <c r="J19" i="30"/>
  <c r="J20" i="30"/>
  <c r="J21" i="30"/>
  <c r="J22" i="30"/>
  <c r="J24"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H4" i="30" l="1"/>
  <c r="K4" i="30" s="1"/>
  <c r="L5" i="30"/>
  <c r="L4" i="30"/>
  <c r="M4" i="30"/>
  <c r="H5" i="30"/>
  <c r="K5" i="30" s="1"/>
  <c r="M5" i="30"/>
  <c r="L8" i="30"/>
  <c r="H6" i="30"/>
  <c r="K6" i="30" s="1"/>
  <c r="L7" i="30"/>
  <c r="M8" i="30"/>
  <c r="M7" i="30"/>
  <c r="L6" i="30"/>
  <c r="H8" i="30"/>
  <c r="K8" i="30" s="1"/>
  <c r="H7" i="30"/>
  <c r="K7" i="30" s="1"/>
  <c r="M6" i="30"/>
  <c r="I4" i="30"/>
  <c r="I5" i="30"/>
  <c r="I7" i="30"/>
  <c r="I6" i="30"/>
  <c r="I8" i="30"/>
  <c r="I9" i="30"/>
  <c r="I13" i="30"/>
  <c r="I17" i="30"/>
  <c r="I21" i="30"/>
  <c r="I10" i="30"/>
  <c r="I14" i="30"/>
  <c r="I18" i="30"/>
  <c r="I22" i="30"/>
  <c r="I11" i="30"/>
  <c r="I15" i="30"/>
  <c r="I19" i="30"/>
  <c r="I24" i="30"/>
  <c r="I12" i="30"/>
  <c r="I16" i="30"/>
  <c r="I20" i="30"/>
  <c r="H12" i="30"/>
  <c r="K12" i="30" s="1"/>
  <c r="H16" i="30"/>
  <c r="K16" i="30" s="1"/>
  <c r="H9" i="30"/>
  <c r="K9" i="30" s="1"/>
  <c r="H13" i="30"/>
  <c r="K13" i="30" s="1"/>
  <c r="H17" i="30"/>
  <c r="K17" i="30" s="1"/>
  <c r="H10" i="30"/>
  <c r="K10" i="30" s="1"/>
  <c r="H14" i="30"/>
  <c r="K14" i="30" s="1"/>
  <c r="H18" i="30"/>
  <c r="K18" i="30" s="1"/>
  <c r="H11" i="30"/>
  <c r="K11" i="30" s="1"/>
  <c r="H15" i="30"/>
  <c r="K15" i="30" s="1"/>
  <c r="H19" i="30"/>
  <c r="K19" i="30" s="1"/>
  <c r="H24" i="30"/>
  <c r="K24" i="30" s="1"/>
  <c r="H20" i="30"/>
  <c r="K20" i="30" s="1"/>
  <c r="H21" i="30"/>
  <c r="K21" i="30" s="1"/>
  <c r="H22" i="30"/>
  <c r="K22" i="30" s="1"/>
  <c r="L13" i="30"/>
  <c r="M22" i="30"/>
  <c r="M17" i="30"/>
  <c r="M12" i="30"/>
  <c r="L18" i="30"/>
  <c r="L22" i="30"/>
  <c r="L17" i="30"/>
  <c r="L12" i="30"/>
  <c r="M21" i="30"/>
  <c r="M16" i="30"/>
  <c r="M10" i="30"/>
  <c r="L21" i="30"/>
  <c r="L16" i="30"/>
  <c r="L10" i="30"/>
  <c r="M20" i="30"/>
  <c r="M14" i="30"/>
  <c r="M9" i="30"/>
  <c r="L20" i="30"/>
  <c r="L14" i="30"/>
  <c r="L9" i="30"/>
  <c r="M18" i="30"/>
  <c r="M13" i="30"/>
  <c r="L24" i="30"/>
  <c r="L19" i="30"/>
  <c r="L15" i="30"/>
  <c r="L11" i="30"/>
  <c r="M24" i="30"/>
  <c r="M19" i="30"/>
  <c r="M15" i="30"/>
  <c r="M11" i="30"/>
  <c r="V8" i="30" l="1"/>
  <c r="Z8" i="30"/>
  <c r="AP8" i="30"/>
  <c r="AL8" i="30"/>
  <c r="R8" i="30"/>
  <c r="AT8" i="30"/>
  <c r="AH8" i="30"/>
  <c r="AD8" i="30"/>
  <c r="V6" i="30"/>
  <c r="AT6" i="30"/>
  <c r="AH6" i="30"/>
  <c r="AD6" i="30"/>
  <c r="AL6" i="30"/>
  <c r="AP6" i="30"/>
  <c r="R6" i="30"/>
  <c r="Z6" i="30"/>
  <c r="V4" i="30"/>
  <c r="R4" i="30"/>
  <c r="AH4" i="30"/>
  <c r="AT4" i="30"/>
  <c r="AD4" i="30"/>
  <c r="AL4" i="30"/>
  <c r="AP4" i="30"/>
  <c r="Z4" i="30"/>
  <c r="V5" i="30"/>
  <c r="R5" i="30"/>
  <c r="AH5" i="30"/>
  <c r="AL5" i="30"/>
  <c r="AT5" i="30"/>
  <c r="AD5" i="30"/>
  <c r="AP5" i="30"/>
  <c r="Z5" i="30"/>
  <c r="V7" i="30"/>
  <c r="AH7" i="30"/>
  <c r="AD7" i="30"/>
  <c r="R7" i="30"/>
  <c r="AL7" i="30"/>
  <c r="AP7" i="30"/>
  <c r="Z7" i="30"/>
  <c r="AT7" i="30"/>
  <c r="AT15" i="30"/>
  <c r="AD15" i="30"/>
  <c r="V15" i="30"/>
  <c r="AH15" i="30"/>
  <c r="AP15" i="30"/>
  <c r="AU15" i="30" s="1"/>
  <c r="Z15" i="30"/>
  <c r="R15" i="30"/>
  <c r="AL15" i="30"/>
  <c r="AP16" i="30"/>
  <c r="AU16" i="30" s="1"/>
  <c r="Z16" i="30"/>
  <c r="R16" i="30"/>
  <c r="AT16" i="30"/>
  <c r="AD16" i="30"/>
  <c r="AL16" i="30"/>
  <c r="V16" i="30"/>
  <c r="AH16" i="30"/>
  <c r="AL17" i="30"/>
  <c r="V17" i="30"/>
  <c r="AT17" i="30"/>
  <c r="Z17" i="30"/>
  <c r="R17" i="30"/>
  <c r="AH17" i="30"/>
  <c r="AD17" i="30"/>
  <c r="AP17" i="30"/>
  <c r="AU17" i="30" s="1"/>
  <c r="AL13" i="30"/>
  <c r="V13" i="30"/>
  <c r="AT13" i="30"/>
  <c r="AD13" i="30"/>
  <c r="AP13" i="30"/>
  <c r="AU13" i="30" s="1"/>
  <c r="AH13" i="30"/>
  <c r="Z13" i="30"/>
  <c r="R13" i="30"/>
  <c r="AH19" i="30"/>
  <c r="R19" i="30"/>
  <c r="V19" i="30"/>
  <c r="AT19" i="30"/>
  <c r="AD19" i="30"/>
  <c r="AP19" i="30"/>
  <c r="AU19" i="30" s="1"/>
  <c r="Z19" i="30"/>
  <c r="AL19" i="30"/>
  <c r="AL9" i="30"/>
  <c r="V9" i="30"/>
  <c r="AT9" i="30"/>
  <c r="Z9" i="30"/>
  <c r="R9" i="30"/>
  <c r="AH9" i="30"/>
  <c r="AD9" i="30"/>
  <c r="AP9" i="30"/>
  <c r="AU9" i="30" s="1"/>
  <c r="AP21" i="30"/>
  <c r="AU21" i="30" s="1"/>
  <c r="Z21" i="30"/>
  <c r="AH21" i="30"/>
  <c r="AT21" i="30"/>
  <c r="AL21" i="30"/>
  <c r="V21" i="30"/>
  <c r="R21" i="30"/>
  <c r="AD21" i="30"/>
  <c r="AL22" i="30"/>
  <c r="V22" i="30"/>
  <c r="AT22" i="30"/>
  <c r="AD22" i="30"/>
  <c r="AP22" i="30"/>
  <c r="AU22" i="30" s="1"/>
  <c r="AH22" i="30"/>
  <c r="Z22" i="30"/>
  <c r="R22" i="30"/>
  <c r="AH24" i="30"/>
  <c r="R24" i="30"/>
  <c r="AP24" i="30"/>
  <c r="AU24" i="30" s="1"/>
  <c r="Z24" i="30"/>
  <c r="AL24" i="30"/>
  <c r="AT24" i="30"/>
  <c r="AD24" i="30"/>
  <c r="V24" i="30"/>
  <c r="AH14" i="30"/>
  <c r="R14" i="30"/>
  <c r="AP14" i="30"/>
  <c r="AU14" i="30" s="1"/>
  <c r="Z14" i="30"/>
  <c r="AL14" i="30"/>
  <c r="V14" i="30"/>
  <c r="AT14" i="30"/>
  <c r="AD14" i="30"/>
  <c r="AT11" i="30"/>
  <c r="AD11" i="30"/>
  <c r="AP11" i="30"/>
  <c r="AU11" i="30" s="1"/>
  <c r="Z11" i="30"/>
  <c r="R11" i="30"/>
  <c r="AL11" i="30"/>
  <c r="V11" i="30"/>
  <c r="AH11" i="30"/>
  <c r="AT20" i="30"/>
  <c r="AD20" i="30"/>
  <c r="AL20" i="30"/>
  <c r="AP20" i="30"/>
  <c r="AU20" i="30" s="1"/>
  <c r="Z20" i="30"/>
  <c r="R20" i="30"/>
  <c r="V20" i="30"/>
  <c r="AH20" i="30"/>
  <c r="AH10" i="30"/>
  <c r="R10" i="30"/>
  <c r="AP10" i="30"/>
  <c r="AU10" i="30" s="1"/>
  <c r="AT10" i="30"/>
  <c r="AD10" i="30"/>
  <c r="Z10" i="30"/>
  <c r="AL10" i="30"/>
  <c r="V10" i="30"/>
  <c r="AP12" i="30"/>
  <c r="AU12" i="30" s="1"/>
  <c r="Z12" i="30"/>
  <c r="AH12" i="30"/>
  <c r="AT12" i="30"/>
  <c r="AL12" i="30"/>
  <c r="V12" i="30"/>
  <c r="R12" i="30"/>
  <c r="AD12" i="30"/>
  <c r="R18" i="30"/>
  <c r="AP18" i="30"/>
  <c r="AU18" i="30" s="1"/>
  <c r="Z18" i="30"/>
  <c r="AT18" i="30"/>
  <c r="AL18" i="30"/>
  <c r="AD18" i="30"/>
  <c r="V18" i="30"/>
  <c r="AH18" i="30"/>
  <c r="AM25" i="30"/>
  <c r="H3" i="47" s="1"/>
  <c r="S25" i="30"/>
  <c r="C3" i="47" s="1"/>
  <c r="AX25" i="30"/>
  <c r="BE25" i="30"/>
  <c r="BA25" i="30"/>
  <c r="BD25" i="30"/>
  <c r="AZ25" i="30"/>
  <c r="BC25" i="30"/>
  <c r="AY25" i="30"/>
  <c r="BB25" i="30"/>
  <c r="BG4" i="30" l="1"/>
  <c r="BG6" i="30"/>
  <c r="BG8" i="30"/>
  <c r="BG7" i="30"/>
  <c r="BG5" i="30"/>
  <c r="AQ25" i="30"/>
  <c r="I3" i="47" s="1"/>
  <c r="AA25" i="30"/>
  <c r="E3" i="47" s="1"/>
  <c r="AE25" i="30"/>
  <c r="F3" i="47" s="1"/>
  <c r="AI25" i="30"/>
  <c r="G3" i="47" s="1"/>
  <c r="W25" i="30"/>
  <c r="D3" i="47" s="1"/>
  <c r="BG11" i="30"/>
  <c r="BG9" i="30"/>
  <c r="BG17" i="30"/>
  <c r="BG22" i="30"/>
  <c r="BG13" i="30"/>
  <c r="BG12" i="30"/>
  <c r="BG21" i="30"/>
  <c r="BG16" i="30"/>
  <c r="BG15" i="30"/>
  <c r="BG10" i="30"/>
  <c r="BG20" i="30"/>
  <c r="BG14" i="30"/>
  <c r="BG24" i="30"/>
  <c r="BG19" i="30"/>
  <c r="BG18" i="30"/>
  <c r="O25" i="30"/>
  <c r="B3" i="47" s="1"/>
  <c r="BG25" i="30" l="1"/>
</calcChain>
</file>

<file path=xl/sharedStrings.xml><?xml version="1.0" encoding="utf-8"?>
<sst xmlns="http://schemas.openxmlformats.org/spreadsheetml/2006/main" count="1292" uniqueCount="497">
  <si>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</si>
  <si>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</si>
  <si>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</si>
  <si>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</si>
  <si>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</si>
  <si>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</si>
  <si>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</si>
  <si>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</si>
  <si>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</si>
  <si>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</si>
  <si>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</si>
  <si>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</si>
  <si>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</si>
  <si>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</si>
  <si>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</si>
  <si>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</si>
  <si>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</si>
  <si>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</si>
  <si>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</si>
  <si>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</si>
  <si>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</si>
  <si>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</si>
  <si>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</si>
  <si>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</si>
  <si>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</si>
  <si>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</si>
  <si>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</si>
  <si>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</si>
  <si>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</si>
  <si>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</si>
  <si>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</si>
  <si>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</si>
  <si>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</si>
  <si>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</si>
  <si>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</si>
  <si>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</si>
  <si>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</si>
  <si>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</si>
  <si>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</si>
  <si>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</si>
  <si>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</si>
  <si>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</si>
  <si>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</si>
  <si>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</si>
  <si>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</si>
  <si>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</si>
  <si>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</si>
  <si>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</si>
  <si>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</si>
  <si>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</si>
  <si>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</si>
  <si>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</si>
  <si>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</si>
  <si>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</si>
  <si>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</si>
  <si>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</si>
  <si>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</si>
  <si>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</si>
  <si>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</si>
  <si>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</si>
  <si>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</si>
  <si>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</si>
  <si>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</si>
  <si>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</si>
  <si>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</si>
  <si>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</si>
  <si>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</si>
  <si>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</si>
  <si>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</si>
  <si>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</si>
  <si>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</si>
  <si>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</si>
  <si>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</si>
  <si>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</si>
  <si>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</si>
  <si>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</si>
  <si>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</si>
  <si>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</si>
  <si>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</si>
  <si>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</si>
  <si>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</si>
  <si>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</si>
  <si>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</si>
  <si>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</si>
  <si>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</si>
  <si>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</si>
  <si>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</si>
  <si>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</si>
  <si>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</si>
  <si>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</si>
  <si>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</si>
  <si>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</si>
  <si>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</si>
  <si>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</si>
  <si>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</si>
  <si>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</si>
  <si>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</si>
  <si>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</si>
  <si>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</si>
  <si>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</si>
  <si>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</si>
  <si>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</si>
  <si>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</si>
  <si>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</si>
  <si>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</si>
  <si>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</si>
  <si>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</si>
  <si>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</si>
  <si>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</si>
  <si>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</si>
  <si>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</si>
  <si>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</si>
  <si>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</si>
  <si>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</si>
  <si>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</si>
  <si>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</si>
  <si>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</si>
  <si>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</si>
  <si>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</si>
  <si>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</si>
  <si>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</si>
  <si>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</si>
  <si>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</si>
  <si>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</si>
  <si>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</si>
  <si>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</si>
  <si>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</si>
  <si>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</si>
  <si>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</si>
  <si>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</si>
  <si>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</si>
  <si>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</si>
  <si>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</si>
  <si>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</si>
  <si>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</si>
  <si>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</si>
  <si>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</si>
  <si>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</si>
  <si>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</si>
  <si>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</si>
  <si>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</si>
  <si>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</si>
  <si>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</si>
  <si>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</si>
  <si>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</si>
  <si>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</si>
  <si>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</si>
  <si>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</si>
  <si>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</si>
  <si>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</si>
  <si>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</si>
  <si>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</si>
  <si>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</si>
  <si>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</si>
  <si>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</si>
  <si>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</si>
  <si>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</si>
  <si>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</si>
  <si>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</si>
  <si>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</si>
  <si>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</si>
  <si>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</si>
  <si>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</si>
  <si>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</si>
  <si>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</si>
  <si>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</si>
  <si>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</si>
  <si>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</si>
  <si>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</si>
  <si>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</si>
  <si>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</si>
  <si>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</si>
  <si>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</si>
  <si>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</si>
  <si>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</si>
  <si>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</si>
  <si>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</si>
  <si>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</si>
  <si>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</si>
  <si>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</si>
  <si>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</si>
  <si>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</si>
  <si>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</si>
  <si>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</si>
  <si>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2018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</si>
  <si>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</si>
  <si>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2020
</t>
    </r>
    <r>
      <rPr>
        <i/>
        <sz val="9"/>
        <color theme="1" tint="4.9989318521683403E-2"/>
        <rFont val="Arial"/>
        <family val="2"/>
        <charset val="186"/>
      </rPr>
      <t>Poveikis apskaičiuojamas automatiškai. Pareiškėjas turi įvesti formulėje nurodytas reikšmes (a; b; a(t-1))</t>
    </r>
  </si>
  <si>
    <r>
      <t xml:space="preserve">2021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</si>
  <si>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</si>
  <si>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</si>
  <si>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</si>
  <si>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</si>
  <si>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2018
</t>
    </r>
    <r>
      <rPr>
        <i/>
        <sz val="8"/>
        <rFont val="Arial"/>
        <family val="2"/>
        <charset val="186"/>
      </rPr>
      <t>Poveikis apskaičiuojamas pareiškėjo, langelyje įrašoma gauta poveikio reikšmė</t>
    </r>
  </si>
  <si>
    <r>
      <t xml:space="preserve">2019
</t>
    </r>
    <r>
      <rPr>
        <i/>
        <sz val="8"/>
        <rFont val="Arial"/>
        <family val="2"/>
        <charset val="186"/>
      </rPr>
      <t>Poveikis apskaičiuojamas pareiškėjo, langelyje įrašoma gauta poveikio reikšmė</t>
    </r>
  </si>
  <si>
    <r>
      <t xml:space="preserve">2020
</t>
    </r>
    <r>
      <rPr>
        <i/>
        <sz val="8"/>
        <rFont val="Arial"/>
        <family val="2"/>
        <charset val="186"/>
      </rPr>
      <t>Poveikis apskaičiuojamas pareiškėjo, langelyje įrašoma gauta poveikio reikšmė</t>
    </r>
  </si>
  <si>
    <r>
      <t xml:space="preserve">2021
</t>
    </r>
    <r>
      <rPr>
        <i/>
        <sz val="8"/>
        <rFont val="Arial"/>
        <family val="2"/>
        <charset val="186"/>
      </rPr>
      <t>Poveikis apskaičiuojamas pareiškėjo, langelyje įrašoma gauta poveikio reikšmė</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</si>
  <si>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</si>
  <si>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</si>
  <si>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</si>
  <si>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</si>
  <si>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9. Planuojamas poveikio vidurkis 
(2018-2021 m.), proc.</t>
  </si>
  <si>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</si>
  <si>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</si>
  <si>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</si>
  <si>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</si>
  <si>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</si>
  <si>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</si>
  <si>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</si>
  <si>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</si>
  <si>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</si>
  <si>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</si>
  <si>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</si>
  <si>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</si>
  <si>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</si>
  <si>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</si>
  <si>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</si>
  <si>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</si>
  <si>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</si>
  <si>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</si>
  <si>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</si>
  <si>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</si>
  <si>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</si>
  <si>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</si>
  <si>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</si>
  <si>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</si>
  <si>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</si>
  <si>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</si>
  <si>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</si>
  <si>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</si>
  <si>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</si>
  <si>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</si>
  <si>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</si>
  <si>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</si>
  <si>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</si>
  <si>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</si>
  <si>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</si>
  <si>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</si>
  <si>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</si>
  <si>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</si>
  <si>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</si>
  <si>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</si>
  <si>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</si>
  <si>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</si>
  <si>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</si>
  <si>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</si>
  <si>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</si>
  <si>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</si>
  <si>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</si>
  <si>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</si>
  <si>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</si>
  <si>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</si>
  <si>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</si>
  <si>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</si>
  <si>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</si>
  <si>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</si>
  <si>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</si>
  <si>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</si>
  <si>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</si>
  <si>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</si>
  <si>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</si>
  <si>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</si>
  <si>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</si>
  <si>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</si>
  <si>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</si>
  <si>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</si>
  <si>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</si>
  <si>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</si>
  <si>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</si>
  <si>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</si>
  <si>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</si>
  <si>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</si>
  <si>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</si>
  <si>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</si>
  <si>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</si>
  <si>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</si>
  <si>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</si>
  <si>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</si>
  <si>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</si>
  <si>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</si>
  <si>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</si>
  <si>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</si>
  <si>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</si>
  <si>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</si>
  <si>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</si>
  <si>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</si>
  <si>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</si>
  <si>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</si>
  <si>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</si>
  <si>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</si>
  <si>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</si>
  <si>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</si>
  <si>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</si>
  <si>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</si>
  <si>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</si>
  <si>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</si>
  <si>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</si>
  <si>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</si>
  <si>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</si>
  <si>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</si>
  <si>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</si>
  <si>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</si>
  <si>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</si>
  <si>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</si>
  <si>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</si>
  <si>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</si>
  <si>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</si>
  <si>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</si>
  <si>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</si>
  <si>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</si>
  <si>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</si>
  <si>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</si>
  <si>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</si>
  <si>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</si>
  <si>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</si>
  <si>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</si>
  <si>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</si>
  <si>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</si>
  <si>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</si>
  <si>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</si>
  <si>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</si>
  <si>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</si>
  <si>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</si>
  <si>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</si>
  <si>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</si>
  <si>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</si>
  <si>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</si>
  <si>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</si>
  <si>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</si>
  <si>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</si>
  <si>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</si>
  <si>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</si>
  <si>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</si>
  <si>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</si>
  <si>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</si>
  <si>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</si>
  <si>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</si>
  <si>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</si>
  <si>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</si>
  <si>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</si>
  <si>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</si>
  <si>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</si>
  <si>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</si>
  <si>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</si>
  <si>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</si>
  <si>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</si>
  <si>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</si>
  <si>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</si>
  <si>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</si>
  <si>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</si>
  <si>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</si>
  <si>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</si>
  <si>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</si>
  <si>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</si>
  <si>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</si>
  <si>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</si>
  <si>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</si>
  <si>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</si>
  <si>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</si>
  <si>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</si>
  <si>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</si>
  <si>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</si>
  <si>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</si>
  <si>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</si>
  <si>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</si>
  <si>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</si>
  <si>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</si>
  <si>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</si>
  <si>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</si>
  <si>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</si>
  <si>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</si>
  <si>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</si>
  <si>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</si>
  <si>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</si>
  <si>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</si>
  <si>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</si>
  <si>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</si>
  <si>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</si>
  <si>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</si>
  <si>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</si>
  <si>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</si>
  <si>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</si>
  <si>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</si>
  <si>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Kitos pasirinktos informacijos pagrindimas (naudojamos atliekant poveikio skaičiavimą, aprašymas)</t>
  </si>
  <si>
    <t>Savižudybių statistika</t>
  </si>
  <si>
    <t>http://www.vpsc.lt</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</si>
  <si>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</si>
  <si>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</si>
  <si>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</si>
  <si>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</si>
  <si>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</si>
  <si>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</si>
  <si>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</si>
  <si>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</si>
  <si>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</si>
  <si>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</si>
  <si>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</si>
  <si>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</si>
  <si>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</si>
  <si>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r>
      <t>https://osp.stat.gov.lt/statistiniu-rodikliu-analize</t>
    </r>
    <r>
      <rPr>
        <b/>
        <sz val="12"/>
        <color theme="1"/>
        <rFont val="Times New Roman"/>
        <family val="1"/>
        <charset val="186"/>
      </rPr>
      <t>#/</t>
    </r>
  </si>
  <si>
    <t>Socialinės statistikos rodikliai --&gt; Švietimo rodikliai</t>
  </si>
  <si>
    <t>http://www.socialiniszemelapis.lt/index.php?-1309863976</t>
  </si>
  <si>
    <t>Nutraukusių mokymąsi bendrojo lavinimo mokyklose 16-mečių jaunuolių skaičius.</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</si>
  <si>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</si>
  <si>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</si>
  <si>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</si>
  <si>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</si>
  <si>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</si>
  <si>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Bus papildyta</t>
  </si>
  <si>
    <t>http://www.socialiniszemelapis.lt/index.php?-1989373839</t>
  </si>
  <si>
    <t>Gyventojai ir socialinė statistika --&gt; Gyventojų migracija --&gt; Tarptautinė apsauga --&gt; Pabėgėliai</t>
  </si>
  <si>
    <t>Pasirinkite savivaldybę --&gt; Pasirinkite rodiklį</t>
  </si>
  <si>
    <t>http://www.socialiniszemelapis.lt/</t>
  </si>
  <si>
    <r>
      <t xml:space="preserve">Socialinės statistikos rodikliai --&gt; Socialiniai demografiniai rodikliai --&gt; Šeimų su trimis ir daugiau vaikų skaičius </t>
    </r>
    <r>
      <rPr>
        <i/>
        <sz val="12"/>
        <color theme="1"/>
        <rFont val="Times New Roman"/>
        <family val="1"/>
        <charset val="186"/>
      </rPr>
      <t>(Excel)</t>
    </r>
  </si>
  <si>
    <t>http://www.socialiniszemelapis.lt/index.php?1262538155</t>
  </si>
  <si>
    <r>
      <t>Socialinės statistikos rodikliai --&gt; Socialiniai demografiniai rodikliai --&gt; Vieno iš tėvų, auginančių vaiką, skaičius (</t>
    </r>
    <r>
      <rPr>
        <i/>
        <sz val="12"/>
        <color theme="1"/>
        <rFont val="Times New Roman"/>
        <family val="1"/>
        <charset val="186"/>
      </rPr>
      <t>Excel)</t>
    </r>
  </si>
  <si>
    <t>http://www.socialiniszemelapis.lt/index.php?rod=4</t>
  </si>
  <si>
    <t>http://www.socialiniszemelapis.lt/index.php?year=2017&amp;rod=3</t>
  </si>
  <si>
    <t>Pensininkai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</si>
  <si>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</si>
  <si>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</si>
  <si>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</si>
  <si>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</si>
  <si>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</si>
  <si>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</si>
  <si>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</si>
  <si>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</si>
  <si>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</si>
  <si>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</si>
  <si>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</si>
  <si>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</si>
  <si>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</si>
  <si>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</si>
  <si>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</si>
  <si>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</si>
  <si>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</si>
  <si>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</si>
  <si>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</si>
  <si>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</si>
  <si>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</si>
  <si>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</si>
  <si>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</si>
  <si>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</si>
  <si>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</si>
  <si>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</si>
  <si>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</si>
  <si>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</si>
  <si>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</si>
  <si>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</si>
  <si>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</si>
  <si>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</si>
  <si>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</si>
  <si>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</si>
  <si>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</si>
  <si>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</si>
  <si>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</si>
  <si>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</si>
  <si>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Pagrindinės sąvokos</t>
  </si>
  <si>
    <t>Pastaba.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</si>
  <si>
    <t xml:space="preserve">Pastaba. </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</si>
  <si>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</si>
  <si>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</si>
  <si>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</si>
  <si>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Susižalojimus dėl nelaimingų įvykių darbe patyrę asmenys
• Susižalojimus dėl transporto įvykių darbe patyrę asmenys
• Kitos pasirinktos ligos iš klasifikatoriaus
• Savižudybių skaičius
Tikslinės grupės dydis turi būti nurodytas iš lape „Papildomas_Duomenų šaltiniai“ stulpelyje „B“ nurodyto duomenų šaltinio.
Tai atvejais, kai informacija apie pasirinktą tikslinę grupę/ veiksmą pateikiama remiantis kitais šaltiniais, negu nurodyti lape „Papildomas_Duomenų šaltiniai“, pareiškėjas kartu su Skaičiuokle turi pateikti informaciją apie duomenų šaltinį, aprašytą duomenų surinkimo metodą ir kitą, duomenų patikimumą pagrindžiančią informaciją. Ši informacija pateikiama lape „Papildomas_Duomenų šaltiniai“ esančioje lentelėje "Kitos pasirinktos informacijos pagrindimas".
Visais atvejais tikslinės grupės dydis (skaičius) turi būti pagrįstas ir patikrinamas.</t>
  </si>
  <si>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</si>
  <si>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</si>
  <si>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</si>
  <si>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</si>
  <si>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</si>
  <si>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</si>
  <si>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</si>
  <si>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</si>
  <si>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</si>
  <si>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</si>
  <si>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</si>
  <si>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 xml:space="preserve">ĮĮvykdęs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</si>
  <si>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1-asis žingsnis – šio dokumento lapo „Informacija apie pareiškėją“ užpildymas, įrašant informaciją aktyviuose lapo laukeliuose.</t>
  </si>
  <si>
    <t xml:space="preserve">
 Apskaičiuojant socialinio verslo poveikį, atsižvelgiant į pasirinktą tikslą, potikslius, rodiklius bei pasirinktą tikslinę grupę, yra atliekami šie skaičiuoklės pildymo žingsniai:
</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</si>
  <si>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„Papildomai_duomenų šaltiniai“, pareiškėjas kartu su skaičiuokle turi pateikti informaciją apie duomenų šaltinį, aprašytą duomenų surinkimo metodą ir kitą duomenų patikimumą pagrindžiančią informaciją.  </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</si>
  <si>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</si>
  <si>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t>SOCIALINIO VERSLO POVEIKIO MATAVIMO SKAIČIUOKLĖ (EXCEL FORMATU), TAIKOMA PAREIŠKĖJŲ, TEIKIANČIŲ PARAIŠKAS PAGAL LIETUVOS KAIMO PLĖTROS 2014–2020 METŲ PROGRAMOS PRIEMONĘ „LEADER“, VIETOS PROJEKTAMS</t>
  </si>
  <si>
    <t>Socialinio verslo vykdymo gairių pareiškėjams, teikiantiems paraiškas pagal Lietuvos kaimo plėtros 2014–2020 metų programos priemones, 4 priedas</t>
  </si>
  <si>
    <t xml:space="preserve"> INFORMACIJA APIE PAREIŠKĖJĄ</t>
  </si>
  <si>
    <t>SOCIALINIO VERSLO POVEIKIO MATAVIMO SKAIČIUOKLĖ PAGAL LIETUVOS KAIMO PLĖTROS 2014–2020 METŲ PROGRAMOS PRIEMONĘ „LEADER“</t>
  </si>
  <si>
    <t>Socialino verslo poveikio vertinimo skaičiuoklės pagal Lietuvos kaimo plėtros 2014–2020 metų programos priemonę ,,Leader" forma</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</si>
  <si>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</si>
  <si>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</si>
  <si>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</si>
  <si>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</si>
  <si>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</si>
  <si>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Šeima,  kurioje auga vaikai iki 18 metų ir kurioje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</si>
  <si>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šeima</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</si>
  <si>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</si>
  <si>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</si>
  <si>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</si>
  <si>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</si>
  <si>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</si>
  <si>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t>Asmuo sergantis priklausomybės nuo psichoaktyvių medžiagų ligomis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</si>
</sst>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L_t_-;\-* #,##0.00\ _L_t_-;_-* &quot;-&quot;??\ _L_t_-;_-@_-"/>
    <numFmt numFmtId="165"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2"/>
      <color rgb="FF000000"/>
      <name val="Times New Roman"/>
      <family val="1"/>
      <charset val="186"/>
    </font>
    <font>
      <sz val="10"/>
      <color theme="1"/>
      <name val="Times New Roman"/>
      <family val="1"/>
      <charset val="186"/>
    </font>
    <font>
      <sz val="12"/>
      <color theme="1"/>
      <name val="Arial"/>
      <family val="2"/>
      <charset val="186"/>
    </font>
    <font>
      <b/>
      <i/>
      <sz val="12"/>
      <color theme="1"/>
      <name val="Times New Roman"/>
      <family val="1"/>
      <charset val="186"/>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14">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164" fontId="1" fillId="0" borderId="0" xfId="0" applyNumberFormat="1" applyFont="1" applyAlignment="1">
      <alignment vertical="top"/>
    </xf>
    <xf numFmtId="164"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1" fillId="0" borderId="0" xfId="0" applyNumberFormat="1" applyFont="1" applyFill="1" applyAlignment="1">
      <alignment horizontal="center" vertical="top"/>
    </xf>
    <xf numFmtId="164" fontId="1" fillId="0" borderId="0" xfId="0" applyNumberFormat="1" applyFont="1" applyFill="1" applyAlignment="1">
      <alignment vertical="top"/>
    </xf>
    <xf numFmtId="164" fontId="1" fillId="0" borderId="0" xfId="0" applyNumberFormat="1" applyFont="1" applyFill="1" applyAlignment="1">
      <alignment horizontal="left" vertical="top"/>
    </xf>
    <xf numFmtId="164" fontId="17" fillId="0" borderId="0" xfId="0" applyNumberFormat="1" applyFont="1" applyFill="1" applyAlignment="1">
      <alignment horizontal="left" vertical="top"/>
    </xf>
    <xf numFmtId="164" fontId="1" fillId="0" borderId="0" xfId="0" applyNumberFormat="1" applyFont="1" applyFill="1" applyAlignment="1">
      <alignment horizontal="right" vertical="top"/>
    </xf>
    <xf numFmtId="164" fontId="4" fillId="0" borderId="0" xfId="1" applyNumberFormat="1" applyFont="1" applyFill="1" applyAlignment="1">
      <alignment horizontal="right" vertical="top"/>
    </xf>
    <xf numFmtId="164" fontId="4" fillId="0" borderId="0" xfId="0" applyNumberFormat="1" applyFont="1" applyFill="1" applyAlignment="1">
      <alignment horizontal="right" vertical="top"/>
    </xf>
    <xf numFmtId="164" fontId="4" fillId="0" borderId="0" xfId="0" applyNumberFormat="1" applyFont="1" applyFill="1" applyAlignment="1">
      <alignment horizontal="center" vertical="top"/>
    </xf>
    <xf numFmtId="164" fontId="1" fillId="0" borderId="0" xfId="0" applyNumberFormat="1" applyFont="1" applyAlignment="1">
      <alignment horizontal="center" vertical="center"/>
    </xf>
    <xf numFmtId="164" fontId="1" fillId="0" borderId="0" xfId="0" applyNumberFormat="1" applyFont="1" applyAlignment="1">
      <alignment horizontal="center" vertical="top"/>
    </xf>
    <xf numFmtId="164" fontId="1" fillId="0" borderId="0" xfId="0" applyNumberFormat="1" applyFont="1" applyAlignment="1">
      <alignment horizontal="left" vertical="top"/>
    </xf>
    <xf numFmtId="164" fontId="17" fillId="0" borderId="0" xfId="0" applyNumberFormat="1" applyFont="1" applyAlignment="1">
      <alignment horizontal="left" vertical="top"/>
    </xf>
    <xf numFmtId="164" fontId="1" fillId="0" borderId="0" xfId="0" applyNumberFormat="1" applyFont="1" applyAlignment="1">
      <alignment horizontal="right" vertical="top"/>
    </xf>
    <xf numFmtId="164" fontId="4" fillId="7" borderId="0" xfId="1" applyNumberFormat="1" applyFont="1" applyFill="1" applyAlignment="1">
      <alignment horizontal="right" vertical="top"/>
    </xf>
    <xf numFmtId="164" fontId="4" fillId="7" borderId="0" xfId="0" applyNumberFormat="1" applyFont="1" applyFill="1" applyAlignment="1">
      <alignment horizontal="right" vertical="top"/>
    </xf>
    <xf numFmtId="164"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164"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164"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164"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164"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164" fontId="22" fillId="6" borderId="21"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vertical="center"/>
      <protection hidden="1"/>
    </xf>
    <xf numFmtId="164" fontId="16" fillId="6" borderId="22"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horizontal="center" vertical="center"/>
      <protection hidden="1"/>
    </xf>
    <xf numFmtId="164" fontId="16"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horizontal="center" vertical="center"/>
      <protection hidden="1"/>
    </xf>
    <xf numFmtId="164" fontId="4" fillId="2" borderId="26" xfId="0" applyNumberFormat="1" applyFont="1" applyFill="1" applyBorder="1" applyAlignment="1" applyProtection="1">
      <alignment horizontal="center" vertical="center" wrapText="1"/>
      <protection hidden="1"/>
    </xf>
    <xf numFmtId="164" fontId="4" fillId="5" borderId="1" xfId="0" applyNumberFormat="1" applyFont="1" applyFill="1" applyBorder="1" applyAlignment="1" applyProtection="1">
      <alignment horizontal="center" vertical="center" wrapText="1"/>
      <protection hidden="1"/>
    </xf>
    <xf numFmtId="164" fontId="13" fillId="5" borderId="1" xfId="0" applyNumberFormat="1" applyFont="1" applyFill="1" applyBorder="1" applyAlignment="1" applyProtection="1">
      <alignment horizontal="center" vertical="center" wrapText="1"/>
      <protection hidden="1"/>
    </xf>
    <xf numFmtId="164"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164"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64" fontId="4" fillId="2" borderId="27" xfId="0" applyNumberFormat="1" applyFont="1" applyFill="1" applyBorder="1" applyAlignment="1" applyProtection="1">
      <alignment horizontal="center" vertical="center" wrapText="1"/>
      <protection hidden="1"/>
    </xf>
    <xf numFmtId="164" fontId="12" fillId="2" borderId="2" xfId="0" applyNumberFormat="1" applyFont="1" applyFill="1" applyBorder="1" applyAlignment="1" applyProtection="1">
      <alignment horizontal="center" vertical="center" wrapText="1"/>
      <protection hidden="1"/>
    </xf>
    <xf numFmtId="164" fontId="9" fillId="2" borderId="18" xfId="0" applyNumberFormat="1" applyFont="1" applyFill="1" applyBorder="1" applyAlignment="1" applyProtection="1">
      <alignment horizontal="center" vertical="center" wrapText="1"/>
      <protection hidden="1"/>
    </xf>
    <xf numFmtId="164" fontId="12" fillId="2" borderId="1" xfId="0" applyNumberFormat="1" applyFont="1" applyFill="1" applyBorder="1" applyAlignment="1" applyProtection="1">
      <alignment horizontal="center" vertical="center" wrapText="1"/>
      <protection hidden="1"/>
    </xf>
    <xf numFmtId="164"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164" fontId="4" fillId="5" borderId="30" xfId="0" applyNumberFormat="1" applyFont="1" applyFill="1" applyBorder="1" applyAlignment="1" applyProtection="1">
      <alignment vertical="top" wrapText="1"/>
      <protection hidden="1"/>
    </xf>
    <xf numFmtId="164" fontId="1" fillId="0" borderId="36" xfId="0" applyNumberFormat="1" applyFont="1" applyBorder="1" applyAlignment="1" applyProtection="1">
      <alignment horizontal="left" vertical="top"/>
      <protection hidden="1"/>
    </xf>
    <xf numFmtId="164" fontId="1" fillId="8" borderId="4" xfId="0" applyNumberFormat="1" applyFont="1" applyFill="1" applyBorder="1" applyAlignment="1" applyProtection="1">
      <alignment horizontal="left" vertical="top" wrapText="1"/>
      <protection locked="0"/>
    </xf>
    <xf numFmtId="164"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164" fontId="1" fillId="0" borderId="0" xfId="0" applyNumberFormat="1" applyFont="1" applyAlignment="1">
      <alignment vertical="top" wrapText="1"/>
    </xf>
    <xf numFmtId="164" fontId="17" fillId="0" borderId="0" xfId="0" applyNumberFormat="1" applyFont="1" applyFill="1" applyAlignment="1" applyProtection="1">
      <alignment horizontal="left" vertical="top"/>
      <protection locked="0"/>
    </xf>
    <xf numFmtId="164" fontId="1" fillId="0" borderId="0" xfId="0" applyNumberFormat="1" applyFont="1" applyFill="1" applyAlignment="1" applyProtection="1">
      <alignment horizontal="center" vertical="center"/>
      <protection locked="0"/>
    </xf>
    <xf numFmtId="164" fontId="1" fillId="0" borderId="0" xfId="0" applyNumberFormat="1" applyFont="1" applyFill="1" applyAlignment="1" applyProtection="1">
      <alignment vertical="top"/>
      <protection locked="0"/>
    </xf>
    <xf numFmtId="164" fontId="4" fillId="0" borderId="0" xfId="1" applyNumberFormat="1" applyFont="1" applyFill="1" applyAlignment="1" applyProtection="1">
      <alignment horizontal="right" vertical="top"/>
      <protection locked="0"/>
    </xf>
    <xf numFmtId="164" fontId="4" fillId="0" borderId="0" xfId="0" applyNumberFormat="1" applyFont="1" applyFill="1" applyAlignment="1" applyProtection="1">
      <alignment horizontal="right" vertical="top"/>
      <protection locked="0"/>
    </xf>
    <xf numFmtId="164" fontId="4" fillId="0" borderId="0" xfId="0" applyNumberFormat="1" applyFont="1" applyFill="1" applyAlignment="1" applyProtection="1">
      <alignment horizontal="center" vertical="top"/>
      <protection locked="0"/>
    </xf>
    <xf numFmtId="164" fontId="17" fillId="0" borderId="0" xfId="0" applyNumberFormat="1" applyFont="1" applyAlignment="1" applyProtection="1">
      <alignment horizontal="left" vertical="top"/>
      <protection locked="0"/>
    </xf>
    <xf numFmtId="164"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vertical="top"/>
      <protection locked="0"/>
    </xf>
    <xf numFmtId="164" fontId="4" fillId="7" borderId="0" xfId="1" applyNumberFormat="1" applyFont="1" applyFill="1" applyAlignment="1" applyProtection="1">
      <alignment horizontal="right" vertical="top"/>
      <protection locked="0"/>
    </xf>
    <xf numFmtId="164" fontId="4" fillId="7" borderId="0" xfId="0" applyNumberFormat="1" applyFont="1" applyFill="1" applyAlignment="1" applyProtection="1">
      <alignment horizontal="right" vertical="top"/>
      <protection locked="0"/>
    </xf>
    <xf numFmtId="164" fontId="4" fillId="7" borderId="0" xfId="0" applyNumberFormat="1" applyFont="1" applyFill="1" applyAlignment="1" applyProtection="1">
      <alignment horizontal="center" vertical="top"/>
      <protection locked="0"/>
    </xf>
    <xf numFmtId="164"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164"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32" fillId="10" borderId="1" xfId="0" applyFont="1" applyFill="1" applyBorder="1" applyAlignment="1" applyProtection="1">
      <alignment horizontal="center" vertical="center"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28" fillId="0" borderId="0" xfId="0" applyFont="1" applyAlignment="1" applyProtection="1">
      <alignment vertical="justify"/>
      <protection hidden="1"/>
    </xf>
    <xf numFmtId="0" fontId="28" fillId="0" borderId="0" xfId="0" applyFont="1" applyAlignment="1" applyProtection="1">
      <alignment horizontal="center" vertical="justify"/>
      <protection hidden="1"/>
    </xf>
    <xf numFmtId="0" fontId="29" fillId="7" borderId="43" xfId="0" applyFont="1" applyFill="1" applyBorder="1" applyAlignment="1" applyProtection="1">
      <alignment horizontal="center" vertical="justify"/>
      <protection hidden="1"/>
    </xf>
    <xf numFmtId="0" fontId="37" fillId="3" borderId="0" xfId="0" applyFont="1" applyFill="1"/>
    <xf numFmtId="0" fontId="1" fillId="3" borderId="0" xfId="0" applyFont="1" applyFill="1"/>
    <xf numFmtId="0" fontId="5" fillId="3" borderId="0" xfId="0" applyFont="1" applyFill="1" applyAlignment="1">
      <alignment horizontal="center"/>
    </xf>
    <xf numFmtId="0" fontId="37" fillId="3" borderId="0" xfId="0" applyFont="1" applyFill="1" applyAlignment="1"/>
    <xf numFmtId="0" fontId="4" fillId="3" borderId="0" xfId="0" applyFont="1" applyFill="1" applyAlignment="1">
      <alignment horizontal="center" vertical="top" wrapText="1"/>
    </xf>
    <xf numFmtId="0" fontId="38" fillId="3" borderId="0" xfId="0" applyFont="1" applyFill="1" applyAlignment="1">
      <alignment horizontal="left" vertical="top" wrapText="1"/>
    </xf>
    <xf numFmtId="0" fontId="38"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33" fillId="0" borderId="0" xfId="0" applyFont="1" applyAlignment="1" applyProtection="1">
      <alignment horizontal="left" vertical="center"/>
      <protection hidden="1"/>
    </xf>
    <xf numFmtId="0" fontId="33"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hidden="1"/>
    </xf>
    <xf numFmtId="0" fontId="35" fillId="0" borderId="1" xfId="2" applyFont="1" applyBorder="1" applyAlignment="1" applyProtection="1">
      <alignment horizontal="left" vertical="center" wrapText="1"/>
      <protection locked="0"/>
    </xf>
    <xf numFmtId="0" fontId="28" fillId="0" borderId="1"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locked="0"/>
    </xf>
    <xf numFmtId="0" fontId="28" fillId="0" borderId="1" xfId="0" applyFont="1" applyFill="1" applyBorder="1" applyAlignment="1" applyProtection="1">
      <alignment horizontal="left" vertical="center"/>
      <protection hidden="1"/>
    </xf>
    <xf numFmtId="0" fontId="28" fillId="0" borderId="1" xfId="2"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hidden="1"/>
    </xf>
    <xf numFmtId="0" fontId="30" fillId="0" borderId="1" xfId="0" applyFont="1" applyBorder="1" applyAlignment="1" applyProtection="1">
      <alignment horizontal="left" vertical="center" wrapText="1"/>
      <protection hidden="1"/>
    </xf>
    <xf numFmtId="0" fontId="35" fillId="3" borderId="1" xfId="2"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28" fillId="0" borderId="1" xfId="0" applyFont="1" applyBorder="1" applyProtection="1">
      <protection locked="0"/>
    </xf>
    <xf numFmtId="0" fontId="28" fillId="0" borderId="1" xfId="0" applyFont="1" applyBorder="1" applyAlignment="1" applyProtection="1">
      <alignment vertical="top" wrapText="1"/>
      <protection locked="0"/>
    </xf>
    <xf numFmtId="0" fontId="28" fillId="0" borderId="43" xfId="0" applyFont="1" applyBorder="1" applyAlignment="1" applyProtection="1">
      <alignment horizontal="left" vertical="justify" wrapText="1"/>
      <protection hidden="1"/>
    </xf>
    <xf numFmtId="0" fontId="28" fillId="0" borderId="42" xfId="0" applyFont="1" applyBorder="1" applyAlignment="1" applyProtection="1">
      <alignment vertical="justify" wrapText="1"/>
      <protection hidden="1"/>
    </xf>
    <xf numFmtId="0" fontId="28" fillId="0" borderId="41" xfId="0" applyFont="1" applyBorder="1" applyAlignment="1" applyProtection="1">
      <alignment vertical="justify"/>
      <protection hidden="1"/>
    </xf>
    <xf numFmtId="0" fontId="28" fillId="0" borderId="48" xfId="0" applyFont="1" applyBorder="1" applyAlignment="1" applyProtection="1">
      <alignment horizontal="left" vertical="justify" wrapText="1"/>
      <protection hidden="1"/>
    </xf>
    <xf numFmtId="0" fontId="28" fillId="0" borderId="0" xfId="0" applyFont="1" applyBorder="1" applyAlignment="1" applyProtection="1">
      <alignment horizontal="left" vertical="justify" wrapText="1"/>
      <protection hidden="1"/>
    </xf>
    <xf numFmtId="0" fontId="28" fillId="0" borderId="0" xfId="0" applyFont="1" applyAlignment="1" applyProtection="1">
      <alignment horizontal="left" vertical="justify" wrapText="1"/>
      <protection hidden="1"/>
    </xf>
    <xf numFmtId="0" fontId="28" fillId="0" borderId="0" xfId="0" applyFont="1" applyAlignment="1" applyProtection="1">
      <alignment horizontal="center" vertical="justify"/>
      <protection hidden="1"/>
    </xf>
    <xf numFmtId="0" fontId="29" fillId="2" borderId="43" xfId="0" applyFont="1" applyFill="1" applyBorder="1" applyAlignment="1" applyProtection="1">
      <alignment horizontal="center" vertical="justify" textRotation="90"/>
      <protection hidden="1"/>
    </xf>
    <xf numFmtId="0" fontId="29" fillId="2" borderId="42" xfId="0" applyFont="1" applyFill="1" applyBorder="1" applyAlignment="1" applyProtection="1">
      <alignment horizontal="center" vertical="justify" wrapText="1"/>
      <protection hidden="1"/>
    </xf>
    <xf numFmtId="0" fontId="29" fillId="2" borderId="41" xfId="0" applyFont="1" applyFill="1" applyBorder="1" applyAlignment="1" applyProtection="1">
      <alignment horizontal="center" vertical="justify" wrapText="1"/>
      <protection hidden="1"/>
    </xf>
    <xf numFmtId="0" fontId="29" fillId="2" borderId="52" xfId="0" applyFont="1" applyFill="1" applyBorder="1" applyAlignment="1" applyProtection="1">
      <alignment horizontal="center" vertical="justify" wrapText="1"/>
      <protection hidden="1"/>
    </xf>
    <xf numFmtId="0" fontId="29" fillId="2" borderId="49" xfId="0" applyFont="1" applyFill="1" applyBorder="1" applyAlignment="1" applyProtection="1">
      <alignment horizontal="center" vertical="justify" wrapText="1"/>
      <protection hidden="1"/>
    </xf>
    <xf numFmtId="0" fontId="29" fillId="2" borderId="51" xfId="0" applyFont="1" applyFill="1" applyBorder="1" applyAlignment="1" applyProtection="1">
      <alignment horizontal="center" vertical="justify" wrapText="1"/>
      <protection hidden="1"/>
    </xf>
    <xf numFmtId="0" fontId="29" fillId="2" borderId="50" xfId="0" applyFont="1" applyFill="1" applyBorder="1" applyAlignment="1" applyProtection="1">
      <alignment horizontal="center" vertical="justify" wrapText="1"/>
      <protection hidden="1"/>
    </xf>
    <xf numFmtId="0" fontId="28" fillId="3" borderId="43" xfId="0" applyFont="1" applyFill="1" applyBorder="1" applyAlignment="1" applyProtection="1">
      <alignment horizontal="left" vertical="justify" wrapText="1"/>
      <protection hidden="1"/>
    </xf>
    <xf numFmtId="0" fontId="29" fillId="7" borderId="42" xfId="0" applyFont="1" applyFill="1" applyBorder="1" applyAlignment="1" applyProtection="1">
      <alignment horizontal="center" vertical="justify"/>
      <protection hidden="1"/>
    </xf>
    <xf numFmtId="0" fontId="29" fillId="7" borderId="49" xfId="0" applyFont="1" applyFill="1" applyBorder="1" applyAlignment="1" applyProtection="1">
      <alignment horizontal="center" vertical="justify"/>
      <protection hidden="1"/>
    </xf>
    <xf numFmtId="0" fontId="29" fillId="7" borderId="48" xfId="0" applyFont="1" applyFill="1" applyBorder="1" applyAlignment="1" applyProtection="1">
      <alignment horizontal="center" vertical="justify"/>
      <protection hidden="1"/>
    </xf>
    <xf numFmtId="0" fontId="29" fillId="7" borderId="47" xfId="0" applyFont="1" applyFill="1" applyBorder="1" applyAlignment="1" applyProtection="1">
      <alignment horizontal="center" vertical="justify"/>
      <protection hidden="1"/>
    </xf>
    <xf numFmtId="0" fontId="28" fillId="0" borderId="0" xfId="0" applyFont="1" applyAlignment="1" applyProtection="1">
      <alignment horizontal="left" vertical="justify"/>
      <protection hidden="1"/>
    </xf>
    <xf numFmtId="0" fontId="28" fillId="0" borderId="46" xfId="0" applyFont="1" applyBorder="1" applyAlignment="1" applyProtection="1">
      <alignment horizontal="left" vertical="justify" wrapText="1"/>
      <protection hidden="1"/>
    </xf>
    <xf numFmtId="0" fontId="28" fillId="0" borderId="45" xfId="0" applyFont="1" applyBorder="1" applyAlignment="1" applyProtection="1">
      <alignment horizontal="left" vertical="justify" wrapText="1"/>
      <protection hidden="1"/>
    </xf>
    <xf numFmtId="0" fontId="28" fillId="0" borderId="44" xfId="0" applyFont="1" applyBorder="1" applyAlignment="1" applyProtection="1">
      <alignment horizontal="left" vertical="justify" wrapText="1"/>
      <protection hidden="1"/>
    </xf>
    <xf numFmtId="0" fontId="28" fillId="0" borderId="47" xfId="0" applyFont="1" applyBorder="1" applyAlignment="1" applyProtection="1">
      <alignment horizontal="left" vertical="justify" wrapText="1"/>
      <protection hidden="1"/>
    </xf>
    <xf numFmtId="0" fontId="28" fillId="0" borderId="0" xfId="0" applyFont="1" applyAlignment="1" applyProtection="1">
      <alignment horizontal="justify" vertical="justify" wrapText="1"/>
      <protection hidden="1"/>
    </xf>
    <xf numFmtId="0" fontId="29" fillId="5" borderId="0" xfId="0" applyFont="1" applyFill="1" applyAlignment="1" applyProtection="1">
      <alignment horizontal="center" vertical="justify"/>
      <protection hidden="1"/>
    </xf>
    <xf numFmtId="0" fontId="29" fillId="0" borderId="0" xfId="0" applyFont="1" applyAlignment="1" applyProtection="1">
      <alignment horizontal="center" vertical="justify" wrapText="1"/>
      <protection hidden="1"/>
    </xf>
    <xf numFmtId="49" fontId="31" fillId="11" borderId="7" xfId="0" applyNumberFormat="1" applyFont="1" applyFill="1" applyBorder="1" applyAlignment="1" applyProtection="1">
      <alignment horizontal="left" vertical="top"/>
      <protection locked="0"/>
    </xf>
    <xf numFmtId="0" fontId="1" fillId="3" borderId="0" xfId="0" applyFont="1" applyFill="1" applyAlignment="1" applyProtection="1">
      <alignment horizontal="center"/>
      <protection hidden="1"/>
    </xf>
    <xf numFmtId="165" fontId="5" fillId="11" borderId="7" xfId="0" applyNumberFormat="1" applyFont="1" applyFill="1" applyBorder="1" applyAlignment="1" applyProtection="1">
      <alignment horizontal="center" vertical="center"/>
      <protection locked="0"/>
    </xf>
    <xf numFmtId="165" fontId="1" fillId="11" borderId="7" xfId="0" applyNumberFormat="1" applyFont="1" applyFill="1" applyBorder="1" applyAlignment="1" applyProtection="1">
      <alignment vertical="center"/>
      <protection locked="0"/>
    </xf>
    <xf numFmtId="0" fontId="1" fillId="3" borderId="0" xfId="0" applyFont="1" applyFill="1" applyAlignment="1">
      <alignment horizontal="left" vertical="top" wrapText="1"/>
    </xf>
    <xf numFmtId="0" fontId="29" fillId="3" borderId="0" xfId="0" applyFont="1" applyFill="1" applyAlignment="1">
      <alignment horizontal="center" wrapText="1"/>
    </xf>
    <xf numFmtId="0" fontId="5" fillId="11" borderId="7" xfId="0" applyNumberFormat="1" applyFont="1" applyFill="1" applyBorder="1" applyAlignment="1" applyProtection="1">
      <alignment horizontal="center" vertical="center"/>
      <protection locked="0"/>
    </xf>
    <xf numFmtId="0" fontId="1" fillId="11" borderId="7" xfId="0" applyNumberFormat="1" applyFont="1" applyFill="1" applyBorder="1" applyAlignment="1" applyProtection="1">
      <alignment vertical="center"/>
      <protection locked="0"/>
    </xf>
    <xf numFmtId="165" fontId="31" fillId="11" borderId="7" xfId="0" applyNumberFormat="1" applyFont="1" applyFill="1" applyBorder="1" applyAlignment="1" applyProtection="1">
      <alignment horizontal="center" vertical="center"/>
      <protection locked="0"/>
    </xf>
    <xf numFmtId="165" fontId="28" fillId="11" borderId="7" xfId="0" applyNumberFormat="1" applyFont="1" applyFill="1" applyBorder="1" applyAlignment="1" applyProtection="1">
      <alignment vertical="center"/>
      <protection locked="0"/>
    </xf>
    <xf numFmtId="0" fontId="4" fillId="3" borderId="0" xfId="0" applyFont="1" applyFill="1" applyAlignment="1">
      <alignment horizontal="center" wrapText="1"/>
    </xf>
    <xf numFmtId="0" fontId="1" fillId="3" borderId="0" xfId="0" applyFont="1" applyFill="1" applyAlignment="1">
      <alignment horizontal="center" wrapText="1"/>
    </xf>
    <xf numFmtId="164" fontId="4" fillId="5" borderId="31" xfId="0" applyNumberFormat="1" applyFont="1" applyFill="1" applyBorder="1" applyAlignment="1" applyProtection="1">
      <alignment horizontal="right" vertical="top" wrapText="1"/>
      <protection hidden="1"/>
    </xf>
    <xf numFmtId="164"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164" fontId="1" fillId="7" borderId="32" xfId="0" applyNumberFormat="1" applyFont="1" applyFill="1" applyBorder="1" applyAlignment="1" applyProtection="1">
      <alignment wrapText="1"/>
      <protection hidden="1"/>
    </xf>
    <xf numFmtId="164" fontId="1" fillId="7" borderId="31" xfId="0" applyNumberFormat="1" applyFont="1" applyFill="1" applyBorder="1" applyAlignment="1" applyProtection="1">
      <alignment wrapText="1"/>
      <protection hidden="1"/>
    </xf>
    <xf numFmtId="164" fontId="1" fillId="7" borderId="33" xfId="0" applyNumberFormat="1" applyFont="1" applyFill="1" applyBorder="1" applyAlignment="1" applyProtection="1">
      <alignment wrapText="1"/>
      <protection hidden="1"/>
    </xf>
    <xf numFmtId="164" fontId="4" fillId="2" borderId="38" xfId="0" applyNumberFormat="1" applyFont="1" applyFill="1" applyBorder="1" applyAlignment="1" applyProtection="1">
      <alignment horizontal="center" vertical="center" wrapText="1"/>
      <protection hidden="1"/>
    </xf>
    <xf numFmtId="164" fontId="4" fillId="2" borderId="6" xfId="0" applyNumberFormat="1" applyFont="1" applyFill="1" applyBorder="1" applyAlignment="1" applyProtection="1">
      <alignment horizontal="center" vertical="center" wrapText="1"/>
      <protection hidden="1"/>
    </xf>
    <xf numFmtId="164" fontId="4" fillId="2" borderId="25" xfId="0" applyNumberFormat="1" applyFont="1" applyFill="1" applyBorder="1" applyAlignment="1" applyProtection="1">
      <alignment horizontal="center" vertical="center" wrapText="1"/>
      <protection hidden="1"/>
    </xf>
    <xf numFmtId="164" fontId="4" fillId="2" borderId="29" xfId="0" applyNumberFormat="1"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164" fontId="4" fillId="2" borderId="24" xfId="0" applyNumberFormat="1" applyFont="1" applyFill="1" applyBorder="1" applyAlignment="1" applyProtection="1">
      <alignment horizontal="center" vertical="center" wrapText="1"/>
      <protection hidden="1"/>
    </xf>
    <xf numFmtId="164" fontId="4" fillId="2" borderId="3" xfId="0" applyNumberFormat="1" applyFont="1" applyFill="1" applyBorder="1" applyAlignment="1" applyProtection="1">
      <alignment horizontal="center" vertical="center" wrapText="1"/>
      <protection hidden="1"/>
    </xf>
    <xf numFmtId="164" fontId="4" fillId="9" borderId="22" xfId="0" applyNumberFormat="1" applyFont="1" applyFill="1" applyBorder="1" applyAlignment="1" applyProtection="1">
      <alignment horizontal="center" vertical="center" wrapText="1"/>
      <protection hidden="1"/>
    </xf>
    <xf numFmtId="164"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top"/>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ipersaitas" xfId="2" builtinId="8"/>
    <cellStyle name="Įprastas" xfId="0" builtinId="0"/>
    <cellStyle name="Procentai" xfId="1" builtinId="5"/>
  </cellStyles>
  <dxfs count="171">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xr9:uid="{00000000-0011-0000-FFFF-FFFF0000000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1706880</xdr:colOff>
          <xdr:row>1</xdr:row>
          <xdr:rowOff>1028700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eikla" displayName="Veikla" ref="C3:C9" totalsRowShown="0" headerRowDxfId="155" dataDxfId="153" headerRowBorderDxfId="154" tableBorderDxfId="152" totalsRowBorderDxfId="151">
  <autoFilter ref="C3:C9" xr:uid="{00000000-0009-0000-0100-000002000000}"/>
  <tableColumns count="1">
    <tableColumn id="1" xr3:uid="{00000000-0010-0000-0000-000001000000}" name=" Veiklos sritis" dataDxfId="15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_1.2.1._Didinti_asmenų?_priklausančių_tam_tikrai_tikslinei_grupei?_užimtumą." displayName="_1.2.1._Didinti_asmenų?_priklausančių_tam_tikrai_tikslinei_grupei?_užimtumą." ref="N3:N6" totalsRowShown="0" headerRowDxfId="103" dataDxfId="102" tableBorderDxfId="101">
  <autoFilter ref="N3:N6" xr:uid="{00000000-0009-0000-0100-00000C000000}"/>
  <tableColumns count="1">
    <tableColumn id="1" xr3:uid="{00000000-0010-0000-0900-000001000000}"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_1.2.2._Skatinti_gyventojų_ar_asmenų_priklausančių_rizikos_grupei_verslumą." displayName="_1.2.2._Skatinti_gyventojų_ar_asmenų_priklausančių_rizikos_grupei_verslumą." ref="O3:O5" totalsRowShown="0" headerRowDxfId="99" dataDxfId="98" tableBorderDxfId="97">
  <autoFilter ref="O3:O5" xr:uid="{00000000-0009-0000-0100-00000D000000}"/>
  <tableColumns count="1">
    <tableColumn id="1" xr3:uid="{00000000-0010-0000-0A00-000001000000}"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_1.2.3._Didinti_darbo_jėgos_kvalifikacijos_atitiktį_darbo_rinkos_reikmėms." displayName="_1.2.3._Didinti_darbo_jėgos_kvalifikacijos_atitiktį_darbo_rinkos_reikmėms." ref="P3:P6" totalsRowShown="0" headerRowDxfId="95" dataDxfId="94" tableBorderDxfId="93">
  <autoFilter ref="P3:P6" xr:uid="{00000000-0009-0000-0100-00000E000000}"/>
  <tableColumns count="1">
    <tableColumn id="1" xr3:uid="{00000000-0010-0000-0B00-000001000000}"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xr:uid="{00000000-0009-0000-0100-00000F000000}"/>
  <tableColumns count="1">
    <tableColumn id="1" xr3:uid="{00000000-0010-0000-0C00-000001000000}"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_1.3._Mažinti_socialinę_atskirtį_ir_skatinti_socialinę_integraciją." displayName="_1.3._Mažinti_socialinę_atskirtį_ir_skatinti_socialinę_integraciją." ref="R3:R4" totalsRowShown="0" headerRowDxfId="87" dataDxfId="86" tableBorderDxfId="85">
  <autoFilter ref="R3:R4" xr:uid="{00000000-0009-0000-0100-000010000000}"/>
  <tableColumns count="1">
    <tableColumn id="1" xr3:uid="{00000000-0010-0000-0D00-000001000000}"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_1.3.1._Mažinti_socialinę_atskirtį." displayName="_1.3.1._Mažinti_socialinę_atskirtį." ref="S3:S7" totalsRowShown="0" headerRowDxfId="83" dataDxfId="82" tableBorderDxfId="81">
  <autoFilter ref="S3:S7" xr:uid="{00000000-0009-0000-0100-000011000000}"/>
  <tableColumns count="1">
    <tableColumn id="1" xr3:uid="{00000000-0010-0000-0E00-000001000000}"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_2.1._Skatinti_domėjimąsi_sveika_gyvensena." displayName="_2.1._Skatinti_domėjimąsi_sveika_gyvensena." ref="U3:U4" totalsRowShown="0" headerRowDxfId="79" dataDxfId="78" tableBorderDxfId="77">
  <autoFilter ref="U3:U4" xr:uid="{00000000-0009-0000-0100-000012000000}"/>
  <tableColumns count="1">
    <tableColumn id="1" xr3:uid="{00000000-0010-0000-0F00-000001000000}"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xr:uid="{00000000-0009-0000-0100-000013000000}"/>
  <tableColumns count="1">
    <tableColumn id="1" xr3:uid="{00000000-0010-0000-1000-000001000000}"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_2.2._Skatinti_fizinį_aktyvumą." displayName="_2.2._Skatinti_fizinį_aktyvumą." ref="W3:W4" totalsRowShown="0" headerRowDxfId="71" dataDxfId="70" tableBorderDxfId="69">
  <autoFilter ref="W3:W4" xr:uid="{00000000-0009-0000-0100-000014000000}"/>
  <tableColumns count="1">
    <tableColumn id="1" xr3:uid="{00000000-0010-0000-1100-000001000000}"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_2.2.1._Didinti_asmenų_fizinį_aktyvumą." displayName="_2.2.1._Didinti_asmenų_fizinį_aktyvumą." ref="X3:X6" totalsRowShown="0" headerRowDxfId="67" dataDxfId="66" tableBorderDxfId="65">
  <autoFilter ref="X3:X6" xr:uid="{00000000-0009-0000-0100-000015000000}"/>
  <tableColumns count="1">
    <tableColumn id="1" xr3:uid="{00000000-0010-0000-1200-000001000000}"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Užimtumas" displayName="Užimtumas" ref="I3:I6" totalsRowShown="0" headerRowDxfId="149" dataDxfId="147" headerRowBorderDxfId="148" tableBorderDxfId="146" totalsRowBorderDxfId="145">
  <autoFilter ref="I3:I6" xr:uid="{00000000-0009-0000-0100-000003000000}"/>
  <tableColumns count="1">
    <tableColumn id="1" xr3:uid="{00000000-0010-0000-0100-000001000000}" name="Užimtumas" dataDxfId="14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_2.3._Gerinti_fizinę_ir_psichinę_sveikatos_būklę." displayName="_2.3._Gerinti_fizinę_ir_psichinę_sveikatos_būklę." ref="Y3:Y4" totalsRowShown="0" headerRowDxfId="63" dataDxfId="62" tableBorderDxfId="61">
  <autoFilter ref="Y3:Y4" xr:uid="{00000000-0009-0000-0100-000016000000}"/>
  <tableColumns count="1">
    <tableColumn id="1" xr3:uid="{00000000-0010-0000-1300-000001000000}"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_2.3.1._Gerinti_fizinę_ir_psichinę_sveikatos_būklę." displayName="_2.3.1._Gerinti_fizinę_ir_psichinę_sveikatos_būklę." ref="Z3:Z10" totalsRowShown="0" headerRowDxfId="59" dataDxfId="58" tableBorderDxfId="57">
  <autoFilter ref="Z3:Z10" xr:uid="{00000000-0009-0000-0100-000017000000}"/>
  <tableColumns count="1">
    <tableColumn id="1" xr3:uid="{00000000-0010-0000-1400-000001000000}"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_3.1._Skatinti_nusikalstamumo_prevenciją." displayName="_3.1._Skatinti_nusikalstamumo_prevenciją." ref="AB3:AB4" totalsRowShown="0" headerRowDxfId="55" dataDxfId="54" tableBorderDxfId="53">
  <autoFilter ref="AB3:AB4" xr:uid="{00000000-0009-0000-0100-000018000000}"/>
  <tableColumns count="1">
    <tableColumn id="1" xr3:uid="{00000000-0010-0000-1500-000001000000}"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_3.1.1._Vykdyti_nusikaltimų_prevenciją_ir_didinti_aplinkos_saugumą." displayName="_3.1.1._Vykdyti_nusikaltimų_prevenciją_ir_didinti_aplinkos_saugumą." ref="AC3:AC6" totalsRowShown="0" headerRowDxfId="51" dataDxfId="50" tableBorderDxfId="49">
  <autoFilter ref="AC3:AC6" xr:uid="{00000000-0009-0000-0100-000019000000}"/>
  <tableColumns count="1">
    <tableColumn id="1" xr3:uid="{00000000-0010-0000-1600-000001000000}"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_3.2._Mažinti_psichotropinių_medžiagų?_alkoholio_suvartojimą." displayName="_3.2._Mažinti_psichotropinių_medžiagų?_alkoholio_suvartojimą." ref="AD3:AD4" totalsRowShown="0" headerRowDxfId="47" dataDxfId="46" tableBorderDxfId="45">
  <autoFilter ref="AD3:AD4" xr:uid="{00000000-0009-0000-0100-00001A000000}"/>
  <tableColumns count="1">
    <tableColumn id="1" xr3:uid="{00000000-0010-0000-1700-000001000000}"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xr:uid="{00000000-0009-0000-0100-00001B000000}"/>
  <tableColumns count="1">
    <tableColumn id="1" xr3:uid="{00000000-0010-0000-1800-000001000000}"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_3.3._Skatinti_ligų_prevenciją." displayName="_3.3._Skatinti_ligų_prevenciją." ref="AF3:AF4" totalsRowShown="0" headerRowDxfId="39" dataDxfId="38" tableBorderDxfId="37">
  <autoFilter ref="AF3:AF4" xr:uid="{00000000-0009-0000-0100-00001C000000}"/>
  <tableColumns count="1">
    <tableColumn id="1" xr3:uid="{00000000-0010-0000-1900-000001000000}"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_3.3.1._Mažinti_asmenų_sergamumą_ligomis_ir_didinti_jo_prevenciją." displayName="_3.3.1._Mažinti_asmenų_sergamumą_ligomis_ir_didinti_jo_prevenciją." ref="AG3:AG7" totalsRowShown="0" headerRowDxfId="35" dataDxfId="34" tableBorderDxfId="33">
  <autoFilter ref="AG3:AG7" xr:uid="{00000000-0009-0000-0100-00001D000000}"/>
  <tableColumns count="1">
    <tableColumn id="1" xr3:uid="{00000000-0010-0000-1A00-000001000000}"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_4.1._Skatinti_ar_prisidėti_prie_kvalifikacijos_tobulinimo?_kompetencijų_įgijimo." displayName="_4.1._Skatinti_ar_prisidėti_prie_kvalifikacijos_tobulinimo?_kompetencijų_įgijimo." ref="AI3:AI5" totalsRowShown="0" headerRowDxfId="31" dataDxfId="30" tableBorderDxfId="29">
  <autoFilter ref="AI3:AI5" xr:uid="{00000000-0009-0000-0100-00001E000000}"/>
  <tableColumns count="1">
    <tableColumn id="1" xr3:uid="{00000000-0010-0000-1B00-000001000000}"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xr:uid="{00000000-0009-0000-0100-00001F000000}"/>
  <tableColumns count="1">
    <tableColumn id="1" xr3:uid="{00000000-0010-0000-1C00-000001000000}"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_1.1._Mažinti_skurdą." displayName="_1.1._Mažinti_skurdą." ref="J3:J5" totalsRowShown="0" headerRowDxfId="143" dataDxfId="141" headerRowBorderDxfId="142" tableBorderDxfId="140" totalsRowBorderDxfId="139">
  <autoFilter ref="J3:J5" xr:uid="{00000000-0009-0000-0100-000005000000}"/>
  <tableColumns count="1">
    <tableColumn id="1" xr3:uid="{00000000-0010-0000-0200-000001000000}" name="1.1. Mažinti skurdo lygį." dataDxfId="13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xr:uid="{00000000-0009-0000-0100-000020000000}"/>
  <tableColumns count="1">
    <tableColumn id="1" xr3:uid="{00000000-0010-0000-1D00-000001000000}"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E000000}" name="_4.2._Gerinti_mokymosi_infrastruktūrą." displayName="_4.2._Gerinti_mokymosi_infrastruktūrą." ref="AL3:AL4" totalsRowShown="0" headerRowDxfId="19" dataDxfId="18" tableBorderDxfId="17">
  <autoFilter ref="AL3:AL4" xr:uid="{00000000-0009-0000-0100-000025000000}"/>
  <tableColumns count="1">
    <tableColumn id="1" xr3:uid="{00000000-0010-0000-1E00-000001000000}"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F000000}"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xr:uid="{00000000-0009-0000-0100-000026000000}"/>
  <tableColumns count="1">
    <tableColumn id="1" xr3:uid="{00000000-0010-0000-1F00-000001000000}"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0000000}" name="_4.3._Skatinti_tolerantiškumą_ir_gyventojų_pilietiškumą." displayName="_4.3._Skatinti_tolerantiškumą_ir_gyventojų_pilietiškumą." ref="AN3:AN4" totalsRowShown="0" headerRowDxfId="11" dataDxfId="10" tableBorderDxfId="9">
  <autoFilter ref="AN3:AN4" xr:uid="{00000000-0009-0000-0100-000027000000}"/>
  <tableColumns count="1">
    <tableColumn id="1" xr3:uid="{00000000-0010-0000-2000-000001000000}"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1000000}" name="_4.3.1._Skatinti_asmenų_tolerantiškumą_ir_pilietiškumą." displayName="_4.3.1._Skatinti_asmenų_tolerantiškumą_ir_pilietiškumą." ref="AO3:AO10" totalsRowShown="0" headerRowDxfId="7" dataDxfId="6" tableBorderDxfId="5">
  <autoFilter ref="AO3:AO10" xr:uid="{00000000-0009-0000-0100-000028000000}"/>
  <tableColumns count="1">
    <tableColumn id="1" xr3:uid="{00000000-0010-0000-2100-000001000000}"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2000000}" name="Suinteresuotos" displayName="Suinteresuotos" ref="B3:B47" totalsRowShown="0" headerRowDxfId="3" dataDxfId="2" tableBorderDxfId="1">
  <autoFilter ref="B3:B47" xr:uid="{00000000-0009-0000-0100-000004000000}"/>
  <tableColumns count="1">
    <tableColumn id="1" xr3:uid="{00000000-0010-0000-2200-000001000000}"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_1.1.1._Mažinti_skurdo_lygį." displayName="_1.1.1._Mažinti_skurdo_lygį." ref="K3:K7" totalsRowShown="0" headerRowDxfId="137" dataDxfId="135" headerRowBorderDxfId="136" tableBorderDxfId="134" totalsRowBorderDxfId="133">
  <autoFilter ref="K3:K7" xr:uid="{00000000-0009-0000-0100-000006000000}"/>
  <tableColumns count="1">
    <tableColumn id="1" xr3:uid="{00000000-0010-0000-0300-000001000000}" name="1.1.1. Mažinti skurdo lygį." dataDxfId="1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Sveikata" displayName="Sveikata" ref="T3:T6" totalsRowShown="0" headerRowDxfId="131" dataDxfId="129" headerRowBorderDxfId="130" tableBorderDxfId="128" totalsRowBorderDxfId="127">
  <autoFilter ref="T3:T6" xr:uid="{00000000-0009-0000-0100-000007000000}"/>
  <tableColumns count="1">
    <tableColumn id="1" xr3:uid="{00000000-0010-0000-0400-000001000000}" name="Sveikata" dataDxfId="1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revencija" displayName="Prevencija" ref="AA3:AA6" totalsRowShown="0" headerRowDxfId="125" dataDxfId="123" headerRowBorderDxfId="124" tableBorderDxfId="122" totalsRowBorderDxfId="121">
  <autoFilter ref="AA3:AA6" xr:uid="{00000000-0009-0000-0100-000008000000}"/>
  <tableColumns count="1">
    <tableColumn id="1" xr3:uid="{00000000-0010-0000-0500-000001000000}" name="Prevencija" dataDxfId="12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Švietimas" displayName="Švietimas" ref="AH3:AH6" totalsRowShown="0" headerRowDxfId="119" dataDxfId="117" headerRowBorderDxfId="118" tableBorderDxfId="116" totalsRowBorderDxfId="115">
  <autoFilter ref="AH3:AH6" xr:uid="{00000000-0009-0000-0100-000009000000}"/>
  <tableColumns count="1">
    <tableColumn id="1" xr3:uid="{00000000-0010-0000-0600-000001000000}" name="Švietimas" dataDxfId="11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xr:uid="{00000000-0009-0000-0100-00000A000000}"/>
  <tableColumns count="1">
    <tableColumn id="1" xr3:uid="{00000000-0010-0000-0700-000001000000}"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_1.2._Skatinti_užimtumą." displayName="_1.2._Skatinti_užimtumą." ref="M3:M7" totalsRowShown="0" headerRowDxfId="107" dataDxfId="106" tableBorderDxfId="105">
  <autoFilter ref="M3:M7" xr:uid="{00000000-0009-0000-0100-00000B000000}"/>
  <tableColumns count="1">
    <tableColumn id="1" xr3:uid="{00000000-0010-0000-0800-000001000000}"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socialiniszemelapis.lt/index.php?-1309863976" TargetMode="External"/><Relationship Id="rId13" Type="http://schemas.openxmlformats.org/officeDocument/2006/relationships/hyperlink" Target="http://www.socialiniszemelapis.lt/" TargetMode="External"/><Relationship Id="rId18" Type="http://schemas.openxmlformats.org/officeDocument/2006/relationships/hyperlink" Target="http://www.ulac.lt/ataskaitos" TargetMode="External"/><Relationship Id="rId3" Type="http://schemas.openxmlformats.org/officeDocument/2006/relationships/hyperlink" Target="https://osp.stat.gov.lt/lietuvos-jaunimas" TargetMode="External"/><Relationship Id="rId7" Type="http://schemas.openxmlformats.org/officeDocument/2006/relationships/hyperlink" Target="https://osp.stat.gov.lt/web/guest/statistiniu-rodikliu-analize?portletFormName=visualization&amp;hash=110b0a03-3a70-42ad-ae09-65b5b0a81ff7" TargetMode="External"/><Relationship Id="rId12" Type="http://schemas.openxmlformats.org/officeDocument/2006/relationships/hyperlink" Target="https://osp.stat.gov.lt/statistiniu-rodikliu-analize" TargetMode="External"/><Relationship Id="rId17" Type="http://schemas.openxmlformats.org/officeDocument/2006/relationships/hyperlink" Target="http://www.socialiniszemelapis.lt/" TargetMode="External"/><Relationship Id="rId2" Type="http://schemas.openxmlformats.org/officeDocument/2006/relationships/hyperlink" Target="http://www.socialiniszemelapis.lt/index.php?year=2017&amp;rod=3" TargetMode="External"/><Relationship Id="rId16" Type="http://schemas.openxmlformats.org/officeDocument/2006/relationships/hyperlink" Target="http://www.socialiniszemelapis.lt/" TargetMode="External"/><Relationship Id="rId20" Type="http://schemas.openxmlformats.org/officeDocument/2006/relationships/printerSettings" Target="../printerSettings/printerSettings5.bin"/><Relationship Id="rId1" Type="http://schemas.openxmlformats.org/officeDocument/2006/relationships/hyperlink" Target="http://www.socialiniszemelapis.lt/index.php?rod=4" TargetMode="External"/><Relationship Id="rId6" Type="http://schemas.openxmlformats.org/officeDocument/2006/relationships/hyperlink" Target="https://osp.stat.gov.lt/statistiniu-rodikliu-analize?hash=0235b4a8-2aa4-4e76-8885-4090eaec29ff" TargetMode="External"/><Relationship Id="rId11" Type="http://schemas.openxmlformats.org/officeDocument/2006/relationships/hyperlink" Target="https://osp.stat.gov.lt/web/guest/statistiniu-rodikliu-analize?hash=5329ed2e-73ff-4b91-b4d2-009aea781184" TargetMode="External"/><Relationship Id="rId5" Type="http://schemas.openxmlformats.org/officeDocument/2006/relationships/hyperlink" Target="http://www.socialiniszemelapis.lt/index.php?-1989373839" TargetMode="External"/><Relationship Id="rId15" Type="http://schemas.openxmlformats.org/officeDocument/2006/relationships/hyperlink" Target="http://www.socialiniszemelapis.lt/" TargetMode="External"/><Relationship Id="rId10" Type="http://schemas.openxmlformats.org/officeDocument/2006/relationships/hyperlink" Target="https://osp.stat.gov.lt/statistiniu-rodikliu-analize" TargetMode="External"/><Relationship Id="rId19" Type="http://schemas.openxmlformats.org/officeDocument/2006/relationships/hyperlink" Target="http://www.vpsc.lt/" TargetMode="External"/><Relationship Id="rId4" Type="http://schemas.openxmlformats.org/officeDocument/2006/relationships/hyperlink" Target="https://osp.stat.gov.lt/lietuvos-jaunimas" TargetMode="External"/><Relationship Id="rId9" Type="http://schemas.openxmlformats.org/officeDocument/2006/relationships/hyperlink" Target="https://osp.stat.gov.lt/statistiniu-rodikliu-analize" TargetMode="External"/><Relationship Id="rId14" Type="http://schemas.openxmlformats.org/officeDocument/2006/relationships/hyperlink" Target="https://osp.stat.gov.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J35"/>
  <sheetViews>
    <sheetView topLeftCell="A1048576" zoomScale="70" zoomScaleNormal="70" zoomScaleSheetLayoutView="80" workbookViewId="0">
      <selection activeCell="B9" sqref="B9:J10"/>
    </sheetView>
  </sheetViews>
  <sheetFormatPr defaultColWidth="0" defaultRowHeight="15.6" zeroHeight="1" x14ac:dyDescent="0.3"/>
  <cols>
    <col min="1" max="1" width="5.6640625" style="198" customWidth="1"/>
    <col min="2" max="5" width="8.88671875" style="197" customWidth="1"/>
    <col min="6" max="6" width="21.33203125" style="197" customWidth="1"/>
    <col min="7" max="8" width="14.6640625" style="197" customWidth="1"/>
    <col min="9" max="9" width="17.6640625" style="197" customWidth="1"/>
    <col min="10" max="10" width="19.33203125" style="197" customWidth="1"/>
    <col min="11" max="16384" width="8.88671875" style="197" hidden="1"/>
  </cols>
  <sheetData>
    <row r="1" spans="1:10" ht="12.75" customHeight="1" x14ac:dyDescent="0.3">
      <c r="A1" s="236"/>
      <c r="B1" s="236"/>
      <c r="C1" s="236"/>
      <c r="D1" s="236"/>
      <c r="E1" s="236"/>
      <c r="F1" s="236"/>
      <c r="G1" s="236"/>
      <c r="H1" s="254" t="s">
        <v>480</v>
      </c>
      <c r="I1" s="254"/>
      <c r="J1" s="254"/>
    </row>
    <row r="2" spans="1:10" x14ac:dyDescent="0.3">
      <c r="A2" s="236"/>
      <c r="B2" s="236"/>
      <c r="C2" s="236"/>
      <c r="D2" s="236"/>
      <c r="E2" s="236"/>
      <c r="F2" s="236"/>
      <c r="G2" s="236"/>
      <c r="H2" s="254"/>
      <c r="I2" s="254"/>
      <c r="J2" s="254"/>
    </row>
    <row r="3" spans="1:10" x14ac:dyDescent="0.3">
      <c r="A3" s="236"/>
      <c r="B3" s="236"/>
      <c r="C3" s="236"/>
      <c r="D3" s="236"/>
      <c r="E3" s="236"/>
      <c r="F3" s="236"/>
      <c r="G3" s="236"/>
      <c r="H3" s="254"/>
      <c r="I3" s="254"/>
      <c r="J3" s="254"/>
    </row>
    <row r="4" spans="1:10" x14ac:dyDescent="0.3">
      <c r="A4" s="236"/>
      <c r="B4" s="236"/>
      <c r="C4" s="236"/>
      <c r="D4" s="236"/>
      <c r="E4" s="236"/>
      <c r="F4" s="236"/>
      <c r="G4" s="236"/>
      <c r="H4" s="254"/>
      <c r="I4" s="254"/>
      <c r="J4" s="254"/>
    </row>
    <row r="5" spans="1:10" ht="55.5" customHeight="1" x14ac:dyDescent="0.3">
      <c r="A5" s="256" t="s">
        <v>479</v>
      </c>
      <c r="B5" s="256"/>
      <c r="C5" s="256"/>
      <c r="D5" s="256"/>
      <c r="E5" s="256"/>
      <c r="F5" s="256"/>
      <c r="G5" s="256"/>
      <c r="H5" s="256"/>
      <c r="I5" s="256"/>
      <c r="J5" s="256"/>
    </row>
    <row r="6" spans="1:10" ht="30.6" customHeight="1" x14ac:dyDescent="0.3">
      <c r="A6" s="255" t="s">
        <v>369</v>
      </c>
      <c r="B6" s="255"/>
      <c r="C6" s="255"/>
      <c r="D6" s="255"/>
      <c r="E6" s="255"/>
      <c r="F6" s="255"/>
      <c r="G6" s="255"/>
      <c r="H6" s="255"/>
      <c r="I6" s="255"/>
      <c r="J6" s="255"/>
    </row>
    <row r="7" spans="1:10" ht="60" customHeight="1" x14ac:dyDescent="0.3">
      <c r="A7" s="235" t="s">
        <v>478</v>
      </c>
      <c r="B7" s="235"/>
      <c r="C7" s="235"/>
      <c r="D7" s="235"/>
      <c r="E7" s="235"/>
      <c r="F7" s="235"/>
      <c r="G7" s="235"/>
      <c r="H7" s="235"/>
      <c r="I7" s="235"/>
      <c r="J7" s="235"/>
    </row>
    <row r="8" spans="1:10" ht="103.5" customHeight="1" x14ac:dyDescent="0.3">
      <c r="A8" s="235" t="s">
        <v>477</v>
      </c>
      <c r="B8" s="235"/>
      <c r="C8" s="235"/>
      <c r="D8" s="235"/>
      <c r="E8" s="235"/>
      <c r="F8" s="235"/>
      <c r="G8" s="235"/>
      <c r="H8" s="235"/>
      <c r="I8" s="235"/>
      <c r="J8" s="235"/>
    </row>
    <row r="9" spans="1:10" ht="40.950000000000003" customHeight="1" x14ac:dyDescent="0.3">
      <c r="A9" s="237" t="s">
        <v>368</v>
      </c>
      <c r="B9" s="238" t="s">
        <v>476</v>
      </c>
      <c r="C9" s="239"/>
      <c r="D9" s="239"/>
      <c r="E9" s="239"/>
      <c r="F9" s="239"/>
      <c r="G9" s="239"/>
      <c r="H9" s="239"/>
      <c r="I9" s="239"/>
      <c r="J9" s="240"/>
    </row>
    <row r="10" spans="1:10" ht="14.25" customHeight="1" x14ac:dyDescent="0.3">
      <c r="A10" s="237"/>
      <c r="B10" s="241"/>
      <c r="C10" s="242"/>
      <c r="D10" s="242"/>
      <c r="E10" s="242"/>
      <c r="F10" s="242"/>
      <c r="G10" s="242"/>
      <c r="H10" s="242"/>
      <c r="I10" s="242"/>
      <c r="J10" s="243"/>
    </row>
    <row r="11" spans="1:10" ht="30" customHeight="1" x14ac:dyDescent="0.3">
      <c r="A11" s="199" t="s">
        <v>367</v>
      </c>
      <c r="B11" s="244" t="s">
        <v>475</v>
      </c>
      <c r="C11" s="244"/>
      <c r="D11" s="244"/>
      <c r="E11" s="244"/>
      <c r="F11" s="244"/>
      <c r="G11" s="244"/>
      <c r="H11" s="244"/>
      <c r="I11" s="244"/>
      <c r="J11" s="244"/>
    </row>
    <row r="12" spans="1:10" ht="153.75" customHeight="1" x14ac:dyDescent="0.3">
      <c r="A12" s="199" t="s">
        <v>366</v>
      </c>
      <c r="B12" s="244" t="s">
        <v>474</v>
      </c>
      <c r="C12" s="244"/>
      <c r="D12" s="244"/>
      <c r="E12" s="244"/>
      <c r="F12" s="244"/>
      <c r="G12" s="244"/>
      <c r="H12" s="244"/>
      <c r="I12" s="244"/>
      <c r="J12" s="244"/>
    </row>
    <row r="13" spans="1:10" ht="29.25" customHeight="1" x14ac:dyDescent="0.3">
      <c r="A13" s="199" t="s">
        <v>365</v>
      </c>
      <c r="B13" s="230" t="s">
        <v>473</v>
      </c>
      <c r="C13" s="230"/>
      <c r="D13" s="230"/>
      <c r="E13" s="230"/>
      <c r="F13" s="230"/>
      <c r="G13" s="230"/>
      <c r="H13" s="230"/>
      <c r="I13" s="230"/>
      <c r="J13" s="230"/>
    </row>
    <row r="14" spans="1:10" ht="121.5" customHeight="1" x14ac:dyDescent="0.3">
      <c r="A14" s="199" t="s">
        <v>364</v>
      </c>
      <c r="B14" s="230" t="s">
        <v>472</v>
      </c>
      <c r="C14" s="230"/>
      <c r="D14" s="230"/>
      <c r="E14" s="230"/>
      <c r="F14" s="230"/>
      <c r="G14" s="230"/>
      <c r="H14" s="230"/>
      <c r="I14" s="230"/>
      <c r="J14" s="230"/>
    </row>
    <row r="15" spans="1:10" ht="113.25" customHeight="1" x14ac:dyDescent="0.3">
      <c r="A15" s="199" t="s">
        <v>363</v>
      </c>
      <c r="B15" s="230" t="s">
        <v>471</v>
      </c>
      <c r="C15" s="230"/>
      <c r="D15" s="230"/>
      <c r="E15" s="230"/>
      <c r="F15" s="230"/>
      <c r="G15" s="230"/>
      <c r="H15" s="230"/>
      <c r="I15" s="230"/>
      <c r="J15" s="230"/>
    </row>
    <row r="16" spans="1:10" ht="90.75" customHeight="1" x14ac:dyDescent="0.3">
      <c r="A16" s="199" t="s">
        <v>362</v>
      </c>
      <c r="B16" s="230" t="s">
        <v>470</v>
      </c>
      <c r="C16" s="230"/>
      <c r="D16" s="230"/>
      <c r="E16" s="230"/>
      <c r="F16" s="230"/>
      <c r="G16" s="230"/>
      <c r="H16" s="230"/>
      <c r="I16" s="230"/>
      <c r="J16" s="230"/>
    </row>
    <row r="17" spans="1:10" ht="150.75" customHeight="1" x14ac:dyDescent="0.3">
      <c r="A17" s="199" t="s">
        <v>361</v>
      </c>
      <c r="B17" s="230" t="s">
        <v>469</v>
      </c>
      <c r="C17" s="230"/>
      <c r="D17" s="230"/>
      <c r="E17" s="230"/>
      <c r="F17" s="230"/>
      <c r="G17" s="230"/>
      <c r="H17" s="230"/>
      <c r="I17" s="230"/>
      <c r="J17" s="230"/>
    </row>
    <row r="18" spans="1:10" ht="72" customHeight="1" x14ac:dyDescent="0.3">
      <c r="A18" s="199" t="s">
        <v>360</v>
      </c>
      <c r="B18" s="230" t="s">
        <v>468</v>
      </c>
      <c r="C18" s="230"/>
      <c r="D18" s="230"/>
      <c r="E18" s="230"/>
      <c r="F18" s="230"/>
      <c r="G18" s="230"/>
      <c r="H18" s="230"/>
      <c r="I18" s="230"/>
      <c r="J18" s="230"/>
    </row>
    <row r="19" spans="1:10" ht="105" customHeight="1" x14ac:dyDescent="0.3">
      <c r="A19" s="199" t="s">
        <v>359</v>
      </c>
      <c r="B19" s="230" t="s">
        <v>467</v>
      </c>
      <c r="C19" s="230"/>
      <c r="D19" s="230"/>
      <c r="E19" s="230"/>
      <c r="F19" s="230"/>
      <c r="G19" s="230"/>
      <c r="H19" s="230"/>
      <c r="I19" s="230"/>
      <c r="J19" s="230"/>
    </row>
    <row r="20" spans="1:10" ht="84" customHeight="1" x14ac:dyDescent="0.3">
      <c r="A20" s="199" t="s">
        <v>358</v>
      </c>
      <c r="B20" s="233" t="s">
        <v>466</v>
      </c>
      <c r="C20" s="233"/>
      <c r="D20" s="233"/>
      <c r="E20" s="233"/>
      <c r="F20" s="233"/>
      <c r="G20" s="233"/>
      <c r="H20" s="233"/>
      <c r="I20" s="233"/>
      <c r="J20" s="233"/>
    </row>
    <row r="21" spans="1:10" ht="347.25" customHeight="1" x14ac:dyDescent="0.3">
      <c r="A21" s="245" t="s">
        <v>357</v>
      </c>
      <c r="B21" s="234" t="s">
        <v>465</v>
      </c>
      <c r="C21" s="234"/>
      <c r="D21" s="234"/>
      <c r="E21" s="234"/>
      <c r="F21" s="234"/>
      <c r="G21" s="234"/>
      <c r="H21" s="234"/>
      <c r="I21" s="234"/>
      <c r="J21" s="234"/>
    </row>
    <row r="22" spans="1:10" ht="371.25" customHeight="1" x14ac:dyDescent="0.3">
      <c r="A22" s="246"/>
      <c r="B22" s="234" t="s">
        <v>464</v>
      </c>
      <c r="C22" s="234"/>
      <c r="D22" s="234"/>
      <c r="E22" s="234"/>
      <c r="F22" s="234"/>
      <c r="G22" s="234"/>
      <c r="H22" s="234"/>
      <c r="I22" s="234"/>
      <c r="J22" s="234"/>
    </row>
    <row r="23" spans="1:10" ht="409.5" customHeight="1" x14ac:dyDescent="0.3">
      <c r="A23" s="247" t="s">
        <v>356</v>
      </c>
      <c r="B23" s="253" t="s">
        <v>463</v>
      </c>
      <c r="C23" s="253"/>
      <c r="D23" s="253"/>
      <c r="E23" s="253"/>
      <c r="F23" s="253"/>
      <c r="G23" s="253"/>
      <c r="H23" s="253"/>
      <c r="I23" s="253"/>
      <c r="J23" s="253"/>
    </row>
    <row r="24" spans="1:10" ht="290.25" customHeight="1" x14ac:dyDescent="0.3">
      <c r="A24" s="248"/>
      <c r="B24" s="250" t="s">
        <v>462</v>
      </c>
      <c r="C24" s="251"/>
      <c r="D24" s="251"/>
      <c r="E24" s="251"/>
      <c r="F24" s="251"/>
      <c r="G24" s="251"/>
      <c r="H24" s="251"/>
      <c r="I24" s="251"/>
      <c r="J24" s="252"/>
    </row>
    <row r="25" spans="1:10" ht="101.25" customHeight="1" x14ac:dyDescent="0.3">
      <c r="A25" s="199" t="s">
        <v>355</v>
      </c>
      <c r="B25" s="230" t="s">
        <v>461</v>
      </c>
      <c r="C25" s="230"/>
      <c r="D25" s="230"/>
      <c r="E25" s="230"/>
      <c r="F25" s="230"/>
      <c r="G25" s="230"/>
      <c r="H25" s="230"/>
      <c r="I25" s="230"/>
      <c r="J25" s="230"/>
    </row>
    <row r="26" spans="1:10" ht="57.75" customHeight="1" x14ac:dyDescent="0.3">
      <c r="A26" s="199" t="s">
        <v>354</v>
      </c>
      <c r="B26" s="230" t="s">
        <v>460</v>
      </c>
      <c r="C26" s="230"/>
      <c r="D26" s="230"/>
      <c r="E26" s="230"/>
      <c r="F26" s="230"/>
      <c r="G26" s="230"/>
      <c r="H26" s="230"/>
      <c r="I26" s="230"/>
      <c r="J26" s="230"/>
    </row>
    <row r="27" spans="1:10" ht="141.75" customHeight="1" x14ac:dyDescent="0.3">
      <c r="A27" s="199" t="s">
        <v>353</v>
      </c>
      <c r="B27" s="231" t="s">
        <v>459</v>
      </c>
      <c r="C27" s="232"/>
      <c r="D27" s="232"/>
      <c r="E27" s="232"/>
      <c r="F27" s="232"/>
      <c r="G27" s="232"/>
      <c r="H27" s="232"/>
      <c r="I27" s="232"/>
      <c r="J27" s="232"/>
    </row>
    <row r="28" spans="1:10" x14ac:dyDescent="0.3">
      <c r="A28" s="249" t="s">
        <v>458</v>
      </c>
      <c r="B28" s="249"/>
      <c r="C28" s="249"/>
      <c r="D28" s="249"/>
      <c r="E28" s="249"/>
      <c r="F28" s="249"/>
      <c r="G28" s="249"/>
      <c r="H28" s="249"/>
      <c r="I28" s="249"/>
      <c r="J28" s="249"/>
    </row>
    <row r="29" spans="1:10" ht="42" customHeight="1" x14ac:dyDescent="0.3">
      <c r="A29" s="235" t="s">
        <v>457</v>
      </c>
      <c r="B29" s="235"/>
      <c r="C29" s="235"/>
      <c r="D29" s="235"/>
      <c r="E29" s="235"/>
      <c r="F29" s="235"/>
      <c r="G29" s="235"/>
      <c r="H29" s="235"/>
      <c r="I29" s="235"/>
      <c r="J29" s="235"/>
    </row>
    <row r="30" spans="1:10" hidden="1" x14ac:dyDescent="0.3">
      <c r="A30" s="236"/>
      <c r="B30" s="236"/>
      <c r="C30" s="236"/>
      <c r="D30" s="236"/>
      <c r="E30" s="236"/>
      <c r="F30" s="236"/>
      <c r="G30" s="236"/>
      <c r="H30" s="236"/>
      <c r="I30" s="236"/>
      <c r="J30" s="236"/>
    </row>
    <row r="31" spans="1:10" hidden="1" x14ac:dyDescent="0.3">
      <c r="A31" s="236"/>
      <c r="B31" s="236"/>
      <c r="C31" s="236"/>
      <c r="D31" s="236"/>
      <c r="E31" s="236"/>
      <c r="F31" s="236"/>
      <c r="G31" s="236"/>
      <c r="H31" s="236"/>
      <c r="I31" s="236"/>
      <c r="J31" s="236"/>
    </row>
    <row r="32" spans="1:10" hidden="1" x14ac:dyDescent="0.3"/>
    <row r="33" hidden="1" x14ac:dyDescent="0.3"/>
    <row r="34" hidden="1" x14ac:dyDescent="0.3"/>
    <row r="35" hidden="1" x14ac:dyDescent="0.3"/>
  </sheetData>
  <sheetProtection algorithmName="SHA-512" hashValue="VPuG4ub365d5AOxm6pZbTIbc25i40/fhwvXVsJn8ErqZxP6kizYnXUgBortYPWagBTc50xzVBDcgfn0L2bU36g==" saltValue="eFVIBiKaLpZM26jZq0/3Ow==" spinCount="100000" sheet="1" objects="1" scenarios="1" selectLockedCells="1"/>
  <mergeCells count="31">
    <mergeCell ref="B17:J17"/>
    <mergeCell ref="B18:J18"/>
    <mergeCell ref="A8:J8"/>
    <mergeCell ref="B12:J12"/>
    <mergeCell ref="A1:G4"/>
    <mergeCell ref="H1:J4"/>
    <mergeCell ref="A6:J6"/>
    <mergeCell ref="A7:J7"/>
    <mergeCell ref="A5:J5"/>
    <mergeCell ref="A29:J29"/>
    <mergeCell ref="A30:J30"/>
    <mergeCell ref="A31:J31"/>
    <mergeCell ref="A9:A10"/>
    <mergeCell ref="B9:J10"/>
    <mergeCell ref="B11:J11"/>
    <mergeCell ref="A21:A22"/>
    <mergeCell ref="A23:A24"/>
    <mergeCell ref="A28:J28"/>
    <mergeCell ref="B24:J24"/>
    <mergeCell ref="B22:J22"/>
    <mergeCell ref="B23:J23"/>
    <mergeCell ref="B13:J13"/>
    <mergeCell ref="B14:J14"/>
    <mergeCell ref="B15:J15"/>
    <mergeCell ref="B16:J16"/>
    <mergeCell ref="B25:J25"/>
    <mergeCell ref="B26:J26"/>
    <mergeCell ref="B27:J27"/>
    <mergeCell ref="B19:J19"/>
    <mergeCell ref="B20:J20"/>
    <mergeCell ref="B21:J21"/>
  </mergeCells>
  <pageMargins left="0.7" right="0.7" top="0.75" bottom="0.75" header="0.3" footer="0.3"/>
  <pageSetup paperSize="9" scale="50" orientation="portrait" r:id="rId1"/>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37"/>
  <sheetViews>
    <sheetView topLeftCell="A7" zoomScale="115" zoomScaleNormal="115" zoomScaleSheetLayoutView="115" workbookViewId="0">
      <selection activeCell="H9" sqref="H9"/>
    </sheetView>
  </sheetViews>
  <sheetFormatPr defaultColWidth="0" defaultRowHeight="0" customHeight="1" zeroHeight="1" x14ac:dyDescent="0.25"/>
  <cols>
    <col min="1" max="9" width="9.109375" style="200" customWidth="1"/>
    <col min="10" max="10" width="0" style="200" hidden="1" customWidth="1"/>
    <col min="11" max="16384" width="9.109375" style="200" hidden="1"/>
  </cols>
  <sheetData>
    <row r="1" spans="1:10" ht="15" customHeight="1" x14ac:dyDescent="0.25">
      <c r="A1" s="201"/>
      <c r="B1" s="201"/>
      <c r="C1" s="201"/>
      <c r="D1" s="201"/>
      <c r="E1" s="201"/>
      <c r="F1" s="201"/>
      <c r="G1" s="201"/>
      <c r="H1" s="201"/>
      <c r="I1" s="201"/>
    </row>
    <row r="2" spans="1:10" ht="80.25" customHeight="1" x14ac:dyDescent="0.25">
      <c r="A2" s="201"/>
      <c r="B2" s="201"/>
      <c r="C2" s="201"/>
      <c r="D2" s="201"/>
      <c r="E2" s="261"/>
      <c r="F2" s="261"/>
      <c r="G2" s="261"/>
      <c r="H2" s="261"/>
      <c r="I2" s="261"/>
    </row>
    <row r="3" spans="1:10" ht="12.75" customHeight="1" x14ac:dyDescent="0.25">
      <c r="A3" s="262" t="s">
        <v>483</v>
      </c>
      <c r="B3" s="262"/>
      <c r="C3" s="262"/>
      <c r="D3" s="262"/>
      <c r="E3" s="262"/>
      <c r="F3" s="262"/>
      <c r="G3" s="262"/>
      <c r="H3" s="262"/>
      <c r="I3" s="262"/>
    </row>
    <row r="4" spans="1:10" s="178" customFormat="1" ht="27" customHeight="1" x14ac:dyDescent="0.3">
      <c r="A4" s="262"/>
      <c r="B4" s="262"/>
      <c r="C4" s="262"/>
      <c r="D4" s="262"/>
      <c r="E4" s="262"/>
      <c r="F4" s="262"/>
      <c r="G4" s="262"/>
      <c r="H4" s="262"/>
      <c r="I4" s="262"/>
    </row>
    <row r="5" spans="1:10" s="178" customFormat="1" ht="15.6" x14ac:dyDescent="0.3">
      <c r="A5" s="206"/>
      <c r="B5" s="206"/>
      <c r="C5" s="206"/>
      <c r="D5" s="206"/>
      <c r="E5" s="206"/>
      <c r="F5" s="205"/>
      <c r="G5" s="205"/>
      <c r="H5" s="205"/>
      <c r="I5" s="205"/>
    </row>
    <row r="6" spans="1:10" ht="15.75" customHeight="1" x14ac:dyDescent="0.25">
      <c r="A6" s="201"/>
      <c r="B6" s="201"/>
      <c r="C6" s="201"/>
      <c r="D6" s="263"/>
      <c r="E6" s="264"/>
      <c r="F6" s="264"/>
      <c r="G6" s="201"/>
      <c r="H6" s="201"/>
      <c r="I6" s="201"/>
      <c r="J6" s="203"/>
    </row>
    <row r="7" spans="1:10" ht="15.75" customHeight="1" x14ac:dyDescent="0.3">
      <c r="A7" s="204"/>
      <c r="B7" s="204"/>
      <c r="C7" s="204"/>
      <c r="D7" s="178"/>
      <c r="E7" s="180" t="s">
        <v>376</v>
      </c>
      <c r="F7" s="178"/>
      <c r="G7" s="204"/>
      <c r="H7" s="204"/>
      <c r="I7" s="204"/>
      <c r="J7" s="203"/>
    </row>
    <row r="8" spans="1:10" ht="15.75" customHeight="1" x14ac:dyDescent="0.25">
      <c r="A8" s="204"/>
      <c r="B8" s="204"/>
      <c r="C8" s="204"/>
      <c r="D8" s="181"/>
      <c r="E8" s="181"/>
      <c r="F8" s="181"/>
      <c r="G8" s="204"/>
      <c r="H8" s="204"/>
      <c r="I8" s="204"/>
      <c r="J8" s="203"/>
    </row>
    <row r="9" spans="1:10" ht="15.75" customHeight="1" x14ac:dyDescent="0.25">
      <c r="A9" s="204"/>
      <c r="B9" s="204"/>
      <c r="C9" s="204"/>
      <c r="D9" s="265"/>
      <c r="E9" s="266"/>
      <c r="F9" s="266"/>
      <c r="G9" s="204"/>
      <c r="H9" s="204"/>
      <c r="I9" s="204"/>
      <c r="J9" s="203"/>
    </row>
    <row r="10" spans="1:10" ht="15.75" customHeight="1" x14ac:dyDescent="0.3">
      <c r="A10" s="204"/>
      <c r="B10" s="204"/>
      <c r="C10" s="204"/>
      <c r="D10" s="178"/>
      <c r="E10" s="180" t="s">
        <v>375</v>
      </c>
      <c r="F10" s="178"/>
      <c r="G10" s="204"/>
      <c r="H10" s="204"/>
      <c r="I10" s="204"/>
      <c r="J10" s="203"/>
    </row>
    <row r="11" spans="1:10" ht="15.75" customHeight="1" x14ac:dyDescent="0.25">
      <c r="A11" s="204"/>
      <c r="B11" s="204"/>
      <c r="C11" s="204"/>
      <c r="D11" s="201"/>
      <c r="E11" s="202"/>
      <c r="F11" s="201"/>
      <c r="G11" s="204"/>
      <c r="H11" s="204"/>
      <c r="I11" s="204"/>
      <c r="J11" s="203"/>
    </row>
    <row r="12" spans="1:10" ht="15.75" customHeight="1" x14ac:dyDescent="0.25">
      <c r="A12" s="204"/>
      <c r="B12" s="204"/>
      <c r="C12" s="204"/>
      <c r="D12" s="201"/>
      <c r="E12" s="202"/>
      <c r="F12" s="201"/>
      <c r="G12" s="204"/>
      <c r="H12" s="204"/>
      <c r="I12" s="204"/>
      <c r="J12" s="203"/>
    </row>
    <row r="13" spans="1:10" ht="32.25" customHeight="1" x14ac:dyDescent="0.25">
      <c r="A13" s="267" t="s">
        <v>482</v>
      </c>
      <c r="B13" s="268"/>
      <c r="C13" s="268"/>
      <c r="D13" s="268"/>
      <c r="E13" s="268"/>
      <c r="F13" s="268"/>
      <c r="G13" s="268"/>
      <c r="H13" s="268"/>
      <c r="I13" s="268"/>
      <c r="J13" s="203"/>
    </row>
    <row r="14" spans="1:10" ht="21" customHeight="1" x14ac:dyDescent="0.25">
      <c r="A14" s="268"/>
      <c r="B14" s="268"/>
      <c r="C14" s="268"/>
      <c r="D14" s="268"/>
      <c r="E14" s="268"/>
      <c r="F14" s="268"/>
      <c r="G14" s="268"/>
      <c r="H14" s="268"/>
      <c r="I14" s="268"/>
      <c r="J14" s="203"/>
    </row>
    <row r="15" spans="1:10" ht="15.75" customHeight="1" x14ac:dyDescent="0.25">
      <c r="A15" s="204"/>
      <c r="B15" s="204"/>
      <c r="C15" s="204"/>
      <c r="D15" s="204"/>
      <c r="E15" s="204"/>
      <c r="F15" s="204"/>
      <c r="G15" s="204"/>
      <c r="H15" s="204"/>
      <c r="I15" s="204"/>
      <c r="J15" s="203"/>
    </row>
    <row r="16" spans="1:10" ht="13.2" x14ac:dyDescent="0.25">
      <c r="A16" s="201"/>
      <c r="B16" s="201"/>
      <c r="C16" s="201"/>
      <c r="D16" s="259"/>
      <c r="E16" s="260"/>
      <c r="F16" s="260"/>
      <c r="G16" s="201"/>
      <c r="H16" s="201"/>
      <c r="I16" s="201"/>
    </row>
    <row r="17" spans="1:9" ht="13.2" x14ac:dyDescent="0.25">
      <c r="A17" s="201"/>
      <c r="B17" s="201"/>
      <c r="C17" s="201"/>
      <c r="D17" s="201"/>
      <c r="E17" s="202" t="s">
        <v>374</v>
      </c>
      <c r="F17" s="201"/>
      <c r="G17" s="201"/>
      <c r="H17" s="201"/>
      <c r="I17" s="201"/>
    </row>
    <row r="18" spans="1:9" ht="13.2" x14ac:dyDescent="0.25">
      <c r="A18" s="201"/>
      <c r="B18" s="201"/>
      <c r="C18" s="201"/>
      <c r="D18" s="201"/>
      <c r="E18" s="202"/>
      <c r="F18" s="201"/>
      <c r="G18" s="201"/>
      <c r="H18" s="201"/>
      <c r="I18" s="201"/>
    </row>
    <row r="19" spans="1:9" ht="13.2" x14ac:dyDescent="0.25">
      <c r="A19" s="201"/>
      <c r="B19" s="201"/>
      <c r="C19" s="201"/>
      <c r="D19" s="201"/>
      <c r="E19" s="201"/>
      <c r="F19" s="201"/>
      <c r="G19" s="201"/>
      <c r="H19" s="201"/>
      <c r="I19" s="201"/>
    </row>
    <row r="20" spans="1:9" ht="15.6" x14ac:dyDescent="0.3">
      <c r="A20" s="227" t="s">
        <v>481</v>
      </c>
      <c r="B20" s="227"/>
      <c r="C20" s="227"/>
      <c r="D20" s="227"/>
      <c r="E20" s="201"/>
      <c r="F20" s="201"/>
      <c r="G20" s="201"/>
      <c r="H20" s="201"/>
      <c r="I20" s="201"/>
    </row>
    <row r="21" spans="1:9" ht="13.2" x14ac:dyDescent="0.25">
      <c r="A21" s="201"/>
      <c r="B21" s="201"/>
      <c r="C21" s="201"/>
      <c r="D21" s="201"/>
      <c r="E21" s="201"/>
      <c r="F21" s="201"/>
      <c r="G21" s="201"/>
      <c r="H21" s="201"/>
      <c r="I21" s="201"/>
    </row>
    <row r="22" spans="1:9" s="178" customFormat="1" ht="15.6" x14ac:dyDescent="0.3">
      <c r="A22" s="178" t="s">
        <v>373</v>
      </c>
    </row>
    <row r="23" spans="1:9" s="178" customFormat="1" ht="15.6" x14ac:dyDescent="0.3">
      <c r="A23" s="257"/>
      <c r="B23" s="257"/>
      <c r="C23" s="257"/>
      <c r="D23" s="257"/>
      <c r="E23" s="257"/>
      <c r="F23" s="257"/>
    </row>
    <row r="24" spans="1:9" s="178" customFormat="1" ht="9.75" customHeight="1" x14ac:dyDescent="0.3"/>
    <row r="25" spans="1:9" s="178" customFormat="1" ht="15.6" x14ac:dyDescent="0.3">
      <c r="A25" s="178" t="s">
        <v>372</v>
      </c>
    </row>
    <row r="26" spans="1:9" s="178" customFormat="1" ht="15.6" x14ac:dyDescent="0.3">
      <c r="A26" s="257"/>
      <c r="B26" s="257"/>
      <c r="C26" s="257"/>
      <c r="D26" s="257"/>
      <c r="E26" s="257"/>
      <c r="F26" s="257"/>
    </row>
    <row r="27" spans="1:9" s="178" customFormat="1" ht="15.6" x14ac:dyDescent="0.3"/>
    <row r="28" spans="1:9" s="178" customFormat="1" ht="15.6" x14ac:dyDescent="0.3">
      <c r="A28" s="178" t="s">
        <v>371</v>
      </c>
    </row>
    <row r="29" spans="1:9" s="178" customFormat="1" ht="15.6" x14ac:dyDescent="0.3">
      <c r="A29" s="257"/>
      <c r="B29" s="257"/>
      <c r="C29" s="257"/>
      <c r="D29" s="257"/>
      <c r="E29" s="257"/>
      <c r="F29" s="257"/>
    </row>
    <row r="30" spans="1:9" s="178" customFormat="1" ht="15.6" x14ac:dyDescent="0.3"/>
    <row r="31" spans="1:9" s="178" customFormat="1" ht="15.6" x14ac:dyDescent="0.3">
      <c r="A31" s="178" t="s">
        <v>370</v>
      </c>
    </row>
    <row r="32" spans="1:9" s="178" customFormat="1" ht="15.6" x14ac:dyDescent="0.3">
      <c r="A32" s="257"/>
      <c r="B32" s="257"/>
      <c r="C32" s="257"/>
      <c r="D32" s="257"/>
      <c r="E32" s="257"/>
      <c r="F32" s="257"/>
    </row>
    <row r="33" spans="1:9" ht="13.2" x14ac:dyDescent="0.25">
      <c r="A33" s="201"/>
      <c r="B33" s="201"/>
      <c r="C33" s="201"/>
      <c r="D33" s="201"/>
      <c r="E33" s="201"/>
      <c r="F33" s="201"/>
      <c r="G33" s="201"/>
      <c r="H33" s="201"/>
      <c r="I33" s="201"/>
    </row>
    <row r="34" spans="1:9" ht="13.2" x14ac:dyDescent="0.25">
      <c r="A34" s="201"/>
      <c r="B34" s="201"/>
      <c r="C34" s="201"/>
      <c r="D34" s="201"/>
      <c r="E34" s="201"/>
      <c r="F34" s="201"/>
      <c r="G34" s="201"/>
      <c r="H34" s="201"/>
      <c r="I34" s="201"/>
    </row>
    <row r="35" spans="1:9" ht="13.2" x14ac:dyDescent="0.25">
      <c r="A35" s="201"/>
      <c r="B35" s="201"/>
      <c r="C35" s="201"/>
      <c r="D35" s="201"/>
      <c r="E35" s="201"/>
      <c r="F35" s="201"/>
      <c r="G35" s="201"/>
      <c r="H35" s="201"/>
      <c r="I35" s="201"/>
    </row>
    <row r="36" spans="1:9" ht="13.2" x14ac:dyDescent="0.25">
      <c r="A36" s="201"/>
      <c r="B36" s="201"/>
      <c r="C36" s="201"/>
      <c r="D36" s="201"/>
      <c r="E36" s="201"/>
      <c r="F36" s="201"/>
      <c r="G36" s="201"/>
      <c r="H36" s="201"/>
      <c r="I36" s="201"/>
    </row>
    <row r="37" spans="1:9" ht="15" customHeight="1" x14ac:dyDescent="0.25">
      <c r="A37" s="201"/>
      <c r="B37" s="201"/>
      <c r="C37" s="258"/>
      <c r="D37" s="258"/>
      <c r="E37" s="258"/>
      <c r="F37" s="258"/>
      <c r="G37" s="258"/>
      <c r="H37" s="258"/>
      <c r="I37" s="258"/>
    </row>
  </sheetData>
  <sheetProtection algorithmName="SHA-512" hashValue="HljQe9ZUfm4RyLjUMJfU2xEFmeN1ev6bzZ0zVvh89Z/sh4xAizIZ98IN/pE4AUozqa4aAdwBTEQ0jmpeK96Tdg==" saltValue="fBJp7rOGcBz/eFIraZ23lA==" spinCount="100000" sheet="1" objects="1" scenarios="1"/>
  <mergeCells count="11">
    <mergeCell ref="A29:F29"/>
    <mergeCell ref="A32:F32"/>
    <mergeCell ref="C37:I37"/>
    <mergeCell ref="D16:F16"/>
    <mergeCell ref="E2:I2"/>
    <mergeCell ref="A3:I4"/>
    <mergeCell ref="D6:F6"/>
    <mergeCell ref="D9:F9"/>
    <mergeCell ref="A13:I14"/>
    <mergeCell ref="A23:F23"/>
    <mergeCell ref="A26:F26"/>
  </mergeCells>
  <dataValidations count="1">
    <dataValidation type="date" errorStyle="warning" showInputMessage="1" showErrorMessage="1" error="Datą galite įvesti formatu YYYY-MM-DD, nuo 2008-01-01" sqref="D16:F16" xr:uid="{00000000-0002-0000-0100-000000000000}">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4.9989318521683403E-2"/>
  </sheetPr>
  <dimension ref="A1:BI733"/>
  <sheetViews>
    <sheetView tabSelected="1" zoomScale="85" zoomScaleNormal="85" zoomScaleSheetLayoutView="85" workbookViewId="0">
      <pane ySplit="3" topLeftCell="A4" activePane="bottomLeft" state="frozen"/>
      <selection activeCell="B15" sqref="A12:J30"/>
      <selection pane="bottomLeft" activeCell="C9" sqref="C9"/>
    </sheetView>
  </sheetViews>
  <sheetFormatPr defaultColWidth="0" defaultRowHeight="13.2" zeroHeight="1" outlineLevelCol="1" x14ac:dyDescent="0.3"/>
  <cols>
    <col min="1" max="1" width="11.88671875" style="26" customWidth="1"/>
    <col min="2" max="2" width="15.5546875" style="27" bestFit="1" customWidth="1"/>
    <col min="3" max="3" width="38.5546875" style="27" customWidth="1"/>
    <col min="4" max="4" width="24" style="27" customWidth="1"/>
    <col min="5" max="5" width="31.44140625" style="27" customWidth="1"/>
    <col min="6" max="6" width="20.5546875" style="14" customWidth="1"/>
    <col min="7" max="7" width="53.44140625" style="28" customWidth="1"/>
    <col min="8" max="8" width="24.33203125" style="28" customWidth="1"/>
    <col min="9" max="9" width="26" style="28" customWidth="1"/>
    <col min="10" max="11" width="26" style="26" customWidth="1"/>
    <col min="12" max="12" width="58.109375" style="29" customWidth="1"/>
    <col min="13" max="13" width="32" style="26" customWidth="1"/>
    <col min="14" max="14" width="32" style="14" customWidth="1"/>
    <col min="15" max="17" width="8.33203125" style="30" customWidth="1"/>
    <col min="18" max="18" width="10.6640625" style="31" customWidth="1"/>
    <col min="19" max="21" width="8.33203125" style="30" customWidth="1"/>
    <col min="22" max="22" width="10.6640625" style="32" customWidth="1"/>
    <col min="23" max="25" width="8.33203125" style="30" customWidth="1"/>
    <col min="26" max="26" width="10.6640625" style="32" customWidth="1"/>
    <col min="27" max="29" width="8.33203125" style="27" customWidth="1"/>
    <col min="30" max="30" width="10.6640625" style="33" customWidth="1"/>
    <col min="31" max="33" width="8.33203125" style="27" customWidth="1"/>
    <col min="34" max="34" width="10.6640625" style="33" customWidth="1"/>
    <col min="35" max="37" width="8.33203125" style="33" customWidth="1"/>
    <col min="38" max="38" width="10.6640625" style="33" customWidth="1"/>
    <col min="39" max="41" width="8.33203125" style="33" customWidth="1"/>
    <col min="42" max="42" width="10.6640625" style="33" customWidth="1"/>
    <col min="43" max="45" width="8.33203125" style="33" customWidth="1"/>
    <col min="46" max="46" width="10.6640625" style="33" customWidth="1"/>
    <col min="47" max="47" width="34.6640625" style="168" hidden="1" customWidth="1" outlineLevel="1"/>
    <col min="48" max="48" width="29.6640625" style="169" hidden="1" customWidth="1" outlineLevel="1"/>
    <col min="49" max="49" width="35.44140625" style="170" hidden="1" customWidth="1" outlineLevel="1"/>
    <col min="50" max="50" width="26.88671875" style="171" hidden="1" customWidth="1" outlineLevel="1"/>
    <col min="51" max="52" width="26.88671875" style="172" hidden="1" customWidth="1" outlineLevel="1"/>
    <col min="53" max="57" width="26.88671875" style="173" hidden="1" customWidth="1" outlineLevel="1"/>
    <col min="58" max="58" width="21.5546875" style="170" customWidth="1" collapsed="1"/>
    <col min="59" max="59" width="23.44140625" style="14" customWidth="1"/>
    <col min="60" max="60" width="21.5546875" style="14" customWidth="1"/>
    <col min="61" max="61" width="0" style="14" hidden="1" customWidth="1"/>
    <col min="62" max="16384" width="16.33203125" style="14" hidden="1"/>
  </cols>
  <sheetData>
    <row r="1" spans="1:60" ht="48" customHeight="1" x14ac:dyDescent="0.3">
      <c r="A1" s="54" t="s">
        <v>38</v>
      </c>
      <c r="B1" s="55"/>
      <c r="C1" s="55"/>
      <c r="D1" s="55"/>
      <c r="E1" s="55"/>
      <c r="F1" s="55"/>
      <c r="G1" s="55"/>
      <c r="H1" s="55"/>
      <c r="I1" s="55"/>
      <c r="J1" s="55"/>
      <c r="K1" s="55"/>
      <c r="L1" s="56"/>
      <c r="M1" s="55"/>
      <c r="N1" s="57"/>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58"/>
      <c r="AV1" s="59"/>
      <c r="AW1" s="60"/>
      <c r="AX1" s="286"/>
      <c r="AY1" s="286"/>
      <c r="AZ1" s="286"/>
      <c r="BA1" s="286"/>
      <c r="BB1" s="286"/>
      <c r="BC1" s="286"/>
      <c r="BD1" s="286"/>
      <c r="BE1" s="287"/>
      <c r="BF1" s="284" t="s">
        <v>227</v>
      </c>
      <c r="BG1" s="278" t="s">
        <v>200</v>
      </c>
      <c r="BH1" s="280" t="s">
        <v>84</v>
      </c>
    </row>
    <row r="2" spans="1:60" s="15" customFormat="1" ht="84.75" customHeight="1" x14ac:dyDescent="0.3">
      <c r="A2" s="61" t="s">
        <v>10</v>
      </c>
      <c r="B2" s="62" t="s">
        <v>32</v>
      </c>
      <c r="C2" s="62" t="s">
        <v>120</v>
      </c>
      <c r="D2" s="63" t="s">
        <v>74</v>
      </c>
      <c r="E2" s="62" t="s">
        <v>33</v>
      </c>
      <c r="F2" s="62" t="s">
        <v>121</v>
      </c>
      <c r="G2" s="62" t="s">
        <v>119</v>
      </c>
      <c r="H2" s="64" t="s">
        <v>82</v>
      </c>
      <c r="I2" s="65" t="s">
        <v>122</v>
      </c>
      <c r="J2" s="65" t="s">
        <v>183</v>
      </c>
      <c r="K2" s="174" t="s">
        <v>138</v>
      </c>
      <c r="L2" s="66" t="s">
        <v>228</v>
      </c>
      <c r="M2" s="67" t="s">
        <v>34</v>
      </c>
      <c r="N2" s="66" t="s">
        <v>78</v>
      </c>
      <c r="O2" s="271" t="s">
        <v>184</v>
      </c>
      <c r="P2" s="271"/>
      <c r="Q2" s="271"/>
      <c r="R2" s="271"/>
      <c r="S2" s="271" t="s">
        <v>185</v>
      </c>
      <c r="T2" s="271"/>
      <c r="U2" s="271"/>
      <c r="V2" s="271"/>
      <c r="W2" s="271" t="s">
        <v>186</v>
      </c>
      <c r="X2" s="271"/>
      <c r="Y2" s="271"/>
      <c r="Z2" s="271"/>
      <c r="AA2" s="271" t="s">
        <v>187</v>
      </c>
      <c r="AB2" s="271"/>
      <c r="AC2" s="271"/>
      <c r="AD2" s="271"/>
      <c r="AE2" s="272" t="s">
        <v>188</v>
      </c>
      <c r="AF2" s="273"/>
      <c r="AG2" s="273"/>
      <c r="AH2" s="274"/>
      <c r="AI2" s="271" t="s">
        <v>189</v>
      </c>
      <c r="AJ2" s="271"/>
      <c r="AK2" s="271"/>
      <c r="AL2" s="271"/>
      <c r="AM2" s="272" t="s">
        <v>190</v>
      </c>
      <c r="AN2" s="273"/>
      <c r="AO2" s="273"/>
      <c r="AP2" s="274"/>
      <c r="AQ2" s="272" t="s">
        <v>191</v>
      </c>
      <c r="AR2" s="273"/>
      <c r="AS2" s="273"/>
      <c r="AT2" s="274"/>
      <c r="AU2" s="67" t="s">
        <v>75</v>
      </c>
      <c r="AV2" s="67" t="s">
        <v>34</v>
      </c>
      <c r="AW2" s="67" t="s">
        <v>78</v>
      </c>
      <c r="AX2" s="68" t="s">
        <v>192</v>
      </c>
      <c r="AY2" s="68" t="s">
        <v>193</v>
      </c>
      <c r="AZ2" s="68" t="s">
        <v>194</v>
      </c>
      <c r="BA2" s="68" t="s">
        <v>195</v>
      </c>
      <c r="BB2" s="68" t="s">
        <v>196</v>
      </c>
      <c r="BC2" s="68" t="s">
        <v>197</v>
      </c>
      <c r="BD2" s="68" t="s">
        <v>198</v>
      </c>
      <c r="BE2" s="68" t="s">
        <v>199</v>
      </c>
      <c r="BF2" s="285"/>
      <c r="BG2" s="279"/>
      <c r="BH2" s="281"/>
    </row>
    <row r="3" spans="1:60" s="16" customFormat="1" ht="64.5" customHeight="1" x14ac:dyDescent="0.3">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9.2" customHeight="1" x14ac:dyDescent="0.25">
      <c r="A4" s="74">
        <v>1</v>
      </c>
      <c r="B4" s="37"/>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J5" si="0">IF(OR(B4="Švietimas",B4=""),"","N/A")</f>
        <v/>
      </c>
      <c r="K4" s="42" t="str">
        <f t="shared" ref="K4:K5"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IFERROR(IF(SUM(R4,V4,Z4,AD4,AH4,AL4,AP4,AT4)/8&gt;0,SUM(R4,V4,Z4,AD4,AH4,AL4,AP4,AT4)/8,SUM(AX4,AY4,AZ4,BA4,BB4,BC4,BD4,BE4)/8),"")</f>
        <v>0</v>
      </c>
      <c r="BH4" s="78"/>
    </row>
    <row r="5" spans="1:60" s="161" customFormat="1" x14ac:dyDescent="0.25">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si="0"/>
        <v/>
      </c>
      <c r="K5" s="42" t="str">
        <f t="shared" si="1"/>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ref="BG5:BG24" si="2">IFERROR(IF(SUM(R5,V5,Z5,AD5,AH5,AL5,AP5,AT5)/8&gt;0,SUM(R5,V5,Z5,AD5,AH5,AL5,AP5,AT5)/8,SUM(AX5,AY5,AZ5,BA5,BB5,BC5,BD5,BE5)/8),"")</f>
        <v>0</v>
      </c>
      <c r="BH5" s="78"/>
    </row>
    <row r="6" spans="1:60" s="161" customFormat="1" x14ac:dyDescent="0.25">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24" si="3">IF(OR(B6="Švietimas",B6=""),"","N/A")</f>
        <v/>
      </c>
      <c r="K6" s="42" t="str">
        <f t="shared" ref="K6:K24" si="4">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si="2"/>
        <v>0</v>
      </c>
      <c r="BH6" s="78"/>
    </row>
    <row r="7" spans="1:60" s="161" customFormat="1" x14ac:dyDescent="0.25">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ref="J7:J8" si="5">IF(OR(B7="Švietimas",B7=""),"","N/A")</f>
        <v/>
      </c>
      <c r="K7" s="42" t="str">
        <f t="shared" ref="K7:K8" si="6">IF(H7="Pagrindinis","N/A","")</f>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ref="BG7:BG8" si="7">IFERROR(IF(SUM(R7,V7,Z7,AD7,AH7,AL7,AP7,AT7)/8&gt;0,SUM(R7,V7,Z7,AD7,AH7,AL7,AP7,AT7)/8,SUM(AX7,AY7,AZ7,BA7,BB7,BC7,BD7,BE7)/8),"")</f>
        <v>0</v>
      </c>
      <c r="BH7" s="78"/>
    </row>
    <row r="8" spans="1:60" s="161" customFormat="1" x14ac:dyDescent="0.25">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5"/>
        <v/>
      </c>
      <c r="K8" s="42" t="str">
        <f t="shared" si="6"/>
        <v/>
      </c>
      <c r="L8" s="41">
        <f>IFERROR(INDEX(Papildomas_klasifikatoriai!$AS$4:$AS$90,MATCH(TRUE,INDEX(Papildomas_klasifikatoriai!$AQ$4:$AQ$90=G8,0),0)),"")</f>
        <v>0</v>
      </c>
      <c r="M8" s="41">
        <f>IFERROR(INDEX(Papildomas_klasifikatoriai!$AT$4:$AT$90,MATCH(TRUE,INDEX(Papildomas_klasifikatoriai!$AQ$4:$AQ$90=G8,0),0)),"")</f>
        <v>0</v>
      </c>
      <c r="N8" s="43"/>
      <c r="O8" s="44"/>
      <c r="P8" s="44"/>
      <c r="Q8" s="44"/>
      <c r="R8" s="45" t="str">
        <f>IFERROR(IF(OR($L8=Papildomas_klasifikatoriai!$AS$22,$L8=Papildomas_klasifikatoriai!$AS$23,$L8=Papildomas_klasifikatoriai!$AS$39,$L8=Papildomas_klasifikatoriai!$AS$41,$L8=Papildomas_klasifikatoriai!$AS$42),(O8-Q8)/P8*100,O8/P8*100),"")</f>
        <v/>
      </c>
      <c r="S8" s="44"/>
      <c r="T8" s="44"/>
      <c r="U8" s="44"/>
      <c r="V8" s="45" t="str">
        <f>IFERROR(IF(OR($L8=Papildomas_klasifikatoriai!$AS$22,$L8=Papildomas_klasifikatoriai!$AS$23,$L8=Papildomas_klasifikatoriai!$AS$39,$L8=Papildomas_klasifikatoriai!$AS$41,$L8=Papildomas_klasifikatoriai!$AS$42),(S8-U8)/T8*100,S8/T8*100),"")</f>
        <v/>
      </c>
      <c r="W8" s="44"/>
      <c r="X8" s="44"/>
      <c r="Y8" s="44"/>
      <c r="Z8" s="45" t="str">
        <f>IFERROR(IF(OR($L8=Papildomas_klasifikatoriai!$AS$22,$L8=Papildomas_klasifikatoriai!$AS$23,$L8=Papildomas_klasifikatoriai!$AS$39,$L8=Papildomas_klasifikatoriai!$AS$41,$L8=Papildomas_klasifikatoriai!$AS$42),(W8-Y8)/X8*100,W8/X8*100),"")</f>
        <v/>
      </c>
      <c r="AA8" s="44"/>
      <c r="AB8" s="44"/>
      <c r="AC8" s="44"/>
      <c r="AD8" s="45" t="str">
        <f>IFERROR(IF(OR($L8=Papildomas_klasifikatoriai!$AS$22,$L8=Papildomas_klasifikatoriai!$AS$23,$L8=Papildomas_klasifikatoriai!$AS$39,$L8=Papildomas_klasifikatoriai!$AS$41,$L8=Papildomas_klasifikatoriai!$AS$42),(AA8-AC8)/AB8*100,AA8/AB8*100),"")</f>
        <v/>
      </c>
      <c r="AE8" s="44"/>
      <c r="AF8" s="44"/>
      <c r="AG8" s="44"/>
      <c r="AH8" s="45" t="str">
        <f>IFERROR(IF(OR($L8=Papildomas_klasifikatoriai!$AS$22,$L8=Papildomas_klasifikatoriai!$AS$23,$L8=Papildomas_klasifikatoriai!$AS$39,$L8=Papildomas_klasifikatoriai!$AS$41,$L8=Papildomas_klasifikatoriai!$AS$42),(AE8-AG8)/AF8*100,AE8/AF8*100),"")</f>
        <v/>
      </c>
      <c r="AI8" s="44"/>
      <c r="AJ8" s="44"/>
      <c r="AK8" s="44"/>
      <c r="AL8" s="45" t="str">
        <f>IFERROR(IF(OR($L8=Papildomas_klasifikatoriai!$AS$22,$L8=Papildomas_klasifikatoriai!$AS$23,$L8=Papildomas_klasifikatoriai!$AS$39,$L8=Papildomas_klasifikatoriai!$AS$41,$L8=Papildomas_klasifikatoriai!$AS$42),(AI8-AK8)/AJ8*100,AI8/AJ8*100),"")</f>
        <v/>
      </c>
      <c r="AM8" s="44"/>
      <c r="AN8" s="44"/>
      <c r="AO8" s="44"/>
      <c r="AP8" s="45" t="str">
        <f>IFERROR(IF(OR($L8=Papildomas_klasifikatoriai!$AS$22,$L8=Papildomas_klasifikatoriai!$AS$23,$L8=Papildomas_klasifikatoriai!$AS$39,$L8=Papildomas_klasifikatoriai!$AS$41,$L8=Papildomas_klasifikatoriai!$AS$42),(AM8-AO8)/AN8*100,AM8/AN8*100),"")</f>
        <v/>
      </c>
      <c r="AQ8" s="44"/>
      <c r="AR8" s="44"/>
      <c r="AS8" s="44"/>
      <c r="AT8" s="45" t="str">
        <f>IFERROR(IF(OR($L8=Papildomas_klasifikatoriai!$AS$22,$L8=Papildomas_klasifikatoriai!$AS$23,$L8=Papildomas_klasifikatoriai!$AS$39,$L8=Papildomas_klasifikatoriai!$AS$41,$L8=Papildomas_klasifikatoriai!$AS$42),(AQ8-AS8)/AR8*100,AQ8/AR8*100),"")</f>
        <v/>
      </c>
      <c r="AU8" s="77"/>
      <c r="AV8" s="43"/>
      <c r="AW8" s="43"/>
      <c r="AX8" s="46"/>
      <c r="AY8" s="46"/>
      <c r="AZ8" s="46"/>
      <c r="BA8" s="46"/>
      <c r="BB8" s="46"/>
      <c r="BC8" s="46"/>
      <c r="BD8" s="46"/>
      <c r="BE8" s="46"/>
      <c r="BF8" s="47"/>
      <c r="BG8" s="35">
        <f t="shared" si="7"/>
        <v>0</v>
      </c>
      <c r="BH8" s="78"/>
    </row>
    <row r="9" spans="1:60" s="161" customFormat="1" x14ac:dyDescent="0.25">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x14ac:dyDescent="0.25">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8"/>
      <c r="P10" s="48"/>
      <c r="Q10" s="48"/>
      <c r="R10" s="45" t="str">
        <f>IFERROR(IF(OR($L10=Papildomas_klasifikatoriai!$AS$22,$L10=Papildomas_klasifikatoriai!$AS$23,$L10=Papildomas_klasifikatoriai!$AS$39,$L10=Papildomas_klasifikatoriai!$AS$41,$L10=Papildomas_klasifikatoriai!$AS$42),(O10-Q10)/P10*100,O10/P10*100),"")</f>
        <v/>
      </c>
      <c r="S10" s="48"/>
      <c r="T10" s="48"/>
      <c r="U10" s="48"/>
      <c r="V10" s="45" t="str">
        <f>IFERROR(IF(OR($L10=Papildomas_klasifikatoriai!$AS$22,$L10=Papildomas_klasifikatoriai!$AS$23,$L10=Papildomas_klasifikatoriai!$AS$39,$L10=Papildomas_klasifikatoriai!$AS$41,$L10=Papildomas_klasifikatoriai!$AS$42),(S10-U10)/T10*100,S10/T10*100),"")</f>
        <v/>
      </c>
      <c r="W10" s="48"/>
      <c r="X10" s="48"/>
      <c r="Y10" s="48"/>
      <c r="Z10" s="45" t="str">
        <f>IFERROR(IF(OR($L10=Papildomas_klasifikatoriai!$AS$22,$L10=Papildomas_klasifikatoriai!$AS$23,$L10=Papildomas_klasifikatoriai!$AS$39,$L10=Papildomas_klasifikatoriai!$AS$41,$L10=Papildomas_klasifikatoriai!$AS$42),(W10-Y10)/X10*100,W10/X10*100),"")</f>
        <v/>
      </c>
      <c r="AA10" s="48"/>
      <c r="AB10" s="48"/>
      <c r="AC10" s="48"/>
      <c r="AD10" s="45" t="str">
        <f>IFERROR(IF(OR($L10=Papildomas_klasifikatoriai!$AS$22,$L10=Papildomas_klasifikatoriai!$AS$23,$L10=Papildomas_klasifikatoriai!$AS$39,$L10=Papildomas_klasifikatoriai!$AS$41,$L10=Papildomas_klasifikatoriai!$AS$42),(AA10-AC10)/AB10*100,AA10/AB10*100),"")</f>
        <v/>
      </c>
      <c r="AE10" s="48"/>
      <c r="AF10" s="48"/>
      <c r="AG10" s="48"/>
      <c r="AH10" s="45" t="str">
        <f>IFERROR(IF(OR($L10=Papildomas_klasifikatoriai!$AS$22,$L10=Papildomas_klasifikatoriai!$AS$23,$L10=Papildomas_klasifikatoriai!$AS$39,$L10=Papildomas_klasifikatoriai!$AS$41,$L10=Papildomas_klasifikatoriai!$AS$42),(AE10-AG10)/AF10*100,AE10/AF10*100),"")</f>
        <v/>
      </c>
      <c r="AI10" s="48"/>
      <c r="AJ10" s="48"/>
      <c r="AK10" s="48"/>
      <c r="AL10" s="45" t="str">
        <f>IFERROR(IF(OR($L10=Papildomas_klasifikatoriai!$AS$22,$L10=Papildomas_klasifikatoriai!$AS$23,$L10=Papildomas_klasifikatoriai!$AS$39,$L10=Papildomas_klasifikatoriai!$AS$41,$L10=Papildomas_klasifikatoriai!$AS$42),(AI10-AK10)/AJ10*100,AI10/AJ10*100),"")</f>
        <v/>
      </c>
      <c r="AM10" s="48"/>
      <c r="AN10" s="48"/>
      <c r="AO10" s="48"/>
      <c r="AP10" s="45" t="str">
        <f>IFERROR(IF(OR($L10=Papildomas_klasifikatoriai!$AS$22,$L10=Papildomas_klasifikatoriai!$AS$23,$L10=Papildomas_klasifikatoriai!$AS$39,$L10=Papildomas_klasifikatoriai!$AS$41,$L10=Papildomas_klasifikatoriai!$AS$42),(AM10-AO10)/AN10*100,AM10/AN10*100),"")</f>
        <v/>
      </c>
      <c r="AQ10" s="48"/>
      <c r="AR10" s="48"/>
      <c r="AS10" s="48"/>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x14ac:dyDescent="0.25">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x14ac:dyDescent="0.25">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x14ac:dyDescent="0.25">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4"/>
      <c r="P13" s="44"/>
      <c r="Q13" s="44"/>
      <c r="R13" s="45" t="str">
        <f>IFERROR(IF(OR($L13=Papildomas_klasifikatoriai!$AS$22,$L13=Papildomas_klasifikatoriai!$AS$23,$L13=Papildomas_klasifikatoriai!$AS$39,$L13=Papildomas_klasifikatoriai!$AS$41,$L13=Papildomas_klasifikatoriai!$AS$42),(O13-Q13)/P13*100,O13/P13*100),"")</f>
        <v/>
      </c>
      <c r="S13" s="44"/>
      <c r="T13" s="44"/>
      <c r="U13" s="44"/>
      <c r="V13" s="45" t="str">
        <f>IFERROR(IF(OR($L13=Papildomas_klasifikatoriai!$AS$22,$L13=Papildomas_klasifikatoriai!$AS$23,$L13=Papildomas_klasifikatoriai!$AS$39,$L13=Papildomas_klasifikatoriai!$AS$41,$L13=Papildomas_klasifikatoriai!$AS$42),(S13-U13)/T13*100,S13/T13*100),"")</f>
        <v/>
      </c>
      <c r="W13" s="44"/>
      <c r="X13" s="44"/>
      <c r="Y13" s="44"/>
      <c r="Z13" s="45" t="str">
        <f>IFERROR(IF(OR($L13=Papildomas_klasifikatoriai!$AS$22,$L13=Papildomas_klasifikatoriai!$AS$23,$L13=Papildomas_klasifikatoriai!$AS$39,$L13=Papildomas_klasifikatoriai!$AS$41,$L13=Papildomas_klasifikatoriai!$AS$42),(W13-Y13)/X13*100,W13/X13*100),"")</f>
        <v/>
      </c>
      <c r="AA13" s="44"/>
      <c r="AB13" s="44"/>
      <c r="AC13" s="44"/>
      <c r="AD13" s="45" t="str">
        <f>IFERROR(IF(OR($L13=Papildomas_klasifikatoriai!$AS$22,$L13=Papildomas_klasifikatoriai!$AS$23,$L13=Papildomas_klasifikatoriai!$AS$39,$L13=Papildomas_klasifikatoriai!$AS$41,$L13=Papildomas_klasifikatoriai!$AS$42),(AA13-AC13)/AB13*100,AA13/AB13*100),"")</f>
        <v/>
      </c>
      <c r="AE13" s="44"/>
      <c r="AF13" s="44"/>
      <c r="AG13" s="44"/>
      <c r="AH13" s="45" t="str">
        <f>IFERROR(IF(OR($L13=Papildomas_klasifikatoriai!$AS$22,$L13=Papildomas_klasifikatoriai!$AS$23,$L13=Papildomas_klasifikatoriai!$AS$39,$L13=Papildomas_klasifikatoriai!$AS$41,$L13=Papildomas_klasifikatoriai!$AS$42),(AE13-AG13)/AF13*100,AE13/AF13*100),"")</f>
        <v/>
      </c>
      <c r="AI13" s="44"/>
      <c r="AJ13" s="44"/>
      <c r="AK13" s="44"/>
      <c r="AL13" s="45" t="str">
        <f>IFERROR(IF(OR($L13=Papildomas_klasifikatoriai!$AS$22,$L13=Papildomas_klasifikatoriai!$AS$23,$L13=Papildomas_klasifikatoriai!$AS$39,$L13=Papildomas_klasifikatoriai!$AS$41,$L13=Papildomas_klasifikatoriai!$AS$42),(AI13-AK13)/AJ13*100,AI13/AJ13*100),"")</f>
        <v/>
      </c>
      <c r="AM13" s="44"/>
      <c r="AN13" s="44"/>
      <c r="AO13" s="44"/>
      <c r="AP13" s="45" t="str">
        <f>IFERROR(IF(OR($L13=Papildomas_klasifikatoriai!$AS$22,$L13=Papildomas_klasifikatoriai!$AS$23,$L13=Papildomas_klasifikatoriai!$AS$39,$L13=Papildomas_klasifikatoriai!$AS$41,$L13=Papildomas_klasifikatoriai!$AS$42),(AM13-AO13)/AN13*100,AM13/AN13*100),"")</f>
        <v/>
      </c>
      <c r="AQ13" s="44"/>
      <c r="AR13" s="44"/>
      <c r="AS13" s="44"/>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x14ac:dyDescent="0.25">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9"/>
      <c r="P14" s="49"/>
      <c r="Q14" s="49"/>
      <c r="R14" s="45" t="str">
        <f>IFERROR(IF(OR($L14=Papildomas_klasifikatoriai!$AS$22,$L14=Papildomas_klasifikatoriai!$AS$23,$L14=Papildomas_klasifikatoriai!$AS$39,$L14=Papildomas_klasifikatoriai!$AS$41,$L14=Papildomas_klasifikatoriai!$AS$42),(O14-Q14)/P14*100,O14/P14*100),"")</f>
        <v/>
      </c>
      <c r="S14" s="49"/>
      <c r="T14" s="49"/>
      <c r="U14" s="49"/>
      <c r="V14" s="45" t="str">
        <f>IFERROR(IF(OR($L14=Papildomas_klasifikatoriai!$AS$22,$L14=Papildomas_klasifikatoriai!$AS$23,$L14=Papildomas_klasifikatoriai!$AS$39,$L14=Papildomas_klasifikatoriai!$AS$41,$L14=Papildomas_klasifikatoriai!$AS$42),(S14-U14)/T14*100,S14/T14*100),"")</f>
        <v/>
      </c>
      <c r="W14" s="49"/>
      <c r="X14" s="49"/>
      <c r="Y14" s="49"/>
      <c r="Z14" s="45" t="str">
        <f>IFERROR(IF(OR($L14=Papildomas_klasifikatoriai!$AS$22,$L14=Papildomas_klasifikatoriai!$AS$23,$L14=Papildomas_klasifikatoriai!$AS$39,$L14=Papildomas_klasifikatoriai!$AS$41,$L14=Papildomas_klasifikatoriai!$AS$42),(W14-Y14)/X14*100,W14/X14*100),"")</f>
        <v/>
      </c>
      <c r="AA14" s="49"/>
      <c r="AB14" s="49"/>
      <c r="AC14" s="49"/>
      <c r="AD14" s="45" t="str">
        <f>IFERROR(IF(OR($L14=Papildomas_klasifikatoriai!$AS$22,$L14=Papildomas_klasifikatoriai!$AS$23,$L14=Papildomas_klasifikatoriai!$AS$39,$L14=Papildomas_klasifikatoriai!$AS$41,$L14=Papildomas_klasifikatoriai!$AS$42),(AA14-AC14)/AB14*100,AA14/AB14*100),"")</f>
        <v/>
      </c>
      <c r="AE14" s="49"/>
      <c r="AF14" s="49"/>
      <c r="AG14" s="49"/>
      <c r="AH14" s="45" t="str">
        <f>IFERROR(IF(OR($L14=Papildomas_klasifikatoriai!$AS$22,$L14=Papildomas_klasifikatoriai!$AS$23,$L14=Papildomas_klasifikatoriai!$AS$39,$L14=Papildomas_klasifikatoriai!$AS$41,$L14=Papildomas_klasifikatoriai!$AS$42),(AE14-AG14)/AF14*100,AE14/AF14*100),"")</f>
        <v/>
      </c>
      <c r="AI14" s="49"/>
      <c r="AJ14" s="49"/>
      <c r="AK14" s="49"/>
      <c r="AL14" s="45" t="str">
        <f>IFERROR(IF(OR($L14=Papildomas_klasifikatoriai!$AS$22,$L14=Papildomas_klasifikatoriai!$AS$23,$L14=Papildomas_klasifikatoriai!$AS$39,$L14=Papildomas_klasifikatoriai!$AS$41,$L14=Papildomas_klasifikatoriai!$AS$42),(AI14-AK14)/AJ14*100,AI14/AJ14*100),"")</f>
        <v/>
      </c>
      <c r="AM14" s="49"/>
      <c r="AN14" s="49"/>
      <c r="AO14" s="49"/>
      <c r="AP14" s="45" t="str">
        <f>IFERROR(IF(OR($L14=Papildomas_klasifikatoriai!$AS$22,$L14=Papildomas_klasifikatoriai!$AS$23,$L14=Papildomas_klasifikatoriai!$AS$39,$L14=Papildomas_klasifikatoriai!$AS$41,$L14=Papildomas_klasifikatoriai!$AS$42),(AM14-AO14)/AN14*100,AM14/AN14*100),"")</f>
        <v/>
      </c>
      <c r="AQ14" s="49"/>
      <c r="AR14" s="49"/>
      <c r="AS14" s="49"/>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x14ac:dyDescent="0.25">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x14ac:dyDescent="0.25">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x14ac:dyDescent="0.25">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x14ac:dyDescent="0.25">
      <c r="A18" s="74">
        <v>15</v>
      </c>
      <c r="B18" s="37"/>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x14ac:dyDescent="0.25">
      <c r="A19" s="74">
        <v>16</v>
      </c>
      <c r="B19" s="160"/>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x14ac:dyDescent="0.25">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x14ac:dyDescent="0.25">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x14ac:dyDescent="0.25">
      <c r="A22" s="74">
        <v>19</v>
      </c>
      <c r="B22" s="37"/>
      <c r="C22" s="38" t="str">
        <f>IF(B22=Papildomas_klasifikatoriai!$C$5,Papildomas_klasifikatoriai!$D$5,IF(B22=Papildomas_klasifikatoriai!$C$6,Papildomas_klasifikatoriai!$D$6,IF(B22=Papildomas_klasifikatoriai!$C$7,Papildomas_klasifikatoriai!$D$7,IF(B22=Papildomas_klasifikatoriai!$C$8,Papildomas_klasifikatoriai!$D$8,IF(B22=Papildomas_klasifikatoriai!$C$9,Papildomas_klasifikatoriai!$D$9,"")))))</f>
        <v/>
      </c>
      <c r="D22" s="37"/>
      <c r="E22" s="39"/>
      <c r="F22" s="40"/>
      <c r="G22" s="37"/>
      <c r="H22" s="41">
        <f>IFERROR(INDEX(Papildomas_klasifikatoriai!$AR$4:$AR$90,MATCH(TRUE,INDEX(Papildomas_klasifikatoriai!$AQ$4:$AQ$90=G22,0),0)),"")</f>
        <v>0</v>
      </c>
      <c r="I22" s="42" t="str">
        <f>IF(OR(G22=Papildomas_klasifikatoriai!$AQ$27,G22=Papildomas_klasifikatoriai!$AQ$32,G22=""),"","N/A")</f>
        <v/>
      </c>
      <c r="J22" s="42" t="str">
        <f t="shared" si="3"/>
        <v/>
      </c>
      <c r="K22" s="42" t="str">
        <f t="shared" si="4"/>
        <v/>
      </c>
      <c r="L22" s="41">
        <f>IFERROR(INDEX(Papildomas_klasifikatoriai!$AS$4:$AS$90,MATCH(TRUE,INDEX(Papildomas_klasifikatoriai!$AQ$4:$AQ$90=G22,0),0)),"")</f>
        <v>0</v>
      </c>
      <c r="M22" s="41">
        <f>IFERROR(INDEX(Papildomas_klasifikatoriai!$AT$4:$AT$90,MATCH(TRUE,INDEX(Papildomas_klasifikatoriai!$AQ$4:$AQ$90=G22,0),0)),"")</f>
        <v>0</v>
      </c>
      <c r="N22" s="43"/>
      <c r="O22" s="44"/>
      <c r="P22" s="44"/>
      <c r="Q22" s="44"/>
      <c r="R22" s="45" t="str">
        <f>IFERROR(IF(OR($L22=Papildomas_klasifikatoriai!$AS$22,$L22=Papildomas_klasifikatoriai!$AS$23,$L22=Papildomas_klasifikatoriai!$AS$39,$L22=Papildomas_klasifikatoriai!$AS$41,$L22=Papildomas_klasifikatoriai!$AS$42),(O22-Q22)/P22*100,O22/P22*100),"")</f>
        <v/>
      </c>
      <c r="S22" s="44"/>
      <c r="T22" s="44"/>
      <c r="U22" s="44"/>
      <c r="V22" s="45" t="str">
        <f>IFERROR(IF(OR($L22=Papildomas_klasifikatoriai!$AS$22,$L22=Papildomas_klasifikatoriai!$AS$23,$L22=Papildomas_klasifikatoriai!$AS$39,$L22=Papildomas_klasifikatoriai!$AS$41,$L22=Papildomas_klasifikatoriai!$AS$42),(S22-U22)/T22*100,S22/T22*100),"")</f>
        <v/>
      </c>
      <c r="W22" s="44"/>
      <c r="X22" s="44"/>
      <c r="Y22" s="44"/>
      <c r="Z22" s="45" t="str">
        <f>IFERROR(IF(OR($L22=Papildomas_klasifikatoriai!$AS$22,$L22=Papildomas_klasifikatoriai!$AS$23,$L22=Papildomas_klasifikatoriai!$AS$39,$L22=Papildomas_klasifikatoriai!$AS$41,$L22=Papildomas_klasifikatoriai!$AS$42),(W22-Y22)/X22*100,W22/X22*100),"")</f>
        <v/>
      </c>
      <c r="AA22" s="44"/>
      <c r="AB22" s="44"/>
      <c r="AC22" s="44"/>
      <c r="AD22" s="45" t="str">
        <f>IFERROR(IF(OR($L22=Papildomas_klasifikatoriai!$AS$22,$L22=Papildomas_klasifikatoriai!$AS$23,$L22=Papildomas_klasifikatoriai!$AS$39,$L22=Papildomas_klasifikatoriai!$AS$41,$L22=Papildomas_klasifikatoriai!$AS$42),(AA22-AC22)/AB22*100,AA22/AB22*100),"")</f>
        <v/>
      </c>
      <c r="AE22" s="44"/>
      <c r="AF22" s="44"/>
      <c r="AG22" s="44"/>
      <c r="AH22" s="45" t="str">
        <f>IFERROR(IF(OR($L22=Papildomas_klasifikatoriai!$AS$22,$L22=Papildomas_klasifikatoriai!$AS$23,$L22=Papildomas_klasifikatoriai!$AS$39,$L22=Papildomas_klasifikatoriai!$AS$41,$L22=Papildomas_klasifikatoriai!$AS$42),(AE22-AG22)/AF22*100,AE22/AF22*100),"")</f>
        <v/>
      </c>
      <c r="AI22" s="44"/>
      <c r="AJ22" s="44"/>
      <c r="AK22" s="44"/>
      <c r="AL22" s="45" t="str">
        <f>IFERROR(IF(OR($L22=Papildomas_klasifikatoriai!$AS$22,$L22=Papildomas_klasifikatoriai!$AS$23,$L22=Papildomas_klasifikatoriai!$AS$39,$L22=Papildomas_klasifikatoriai!$AS$41,$L22=Papildomas_klasifikatoriai!$AS$42),(AI22-AK22)/AJ22*100,AI22/AJ22*100),"")</f>
        <v/>
      </c>
      <c r="AM22" s="44"/>
      <c r="AN22" s="44"/>
      <c r="AO22" s="44"/>
      <c r="AP22" s="45" t="str">
        <f>IFERROR(IF(OR($L22=Papildomas_klasifikatoriai!$AS$22,$L22=Papildomas_klasifikatoriai!$AS$23,$L22=Papildomas_klasifikatoriai!$AS$39,$L22=Papildomas_klasifikatoriai!$AS$41,$L22=Papildomas_klasifikatoriai!$AS$42),(AM22-AO22)/AN22*100,AM22/AN22*100),"")</f>
        <v/>
      </c>
      <c r="AQ22" s="44"/>
      <c r="AR22" s="44"/>
      <c r="AS22" s="44"/>
      <c r="AT22" s="45" t="str">
        <f>IFERROR(IF(OR($L22=Papildomas_klasifikatoriai!$AS$22,$L22=Papildomas_klasifikatoriai!$AS$23,$L22=Papildomas_klasifikatoriai!$AS$39,$L22=Papildomas_klasifikatoriai!$AS$41,$L22=Papildomas_klasifikatoriai!$AS$42),(AQ22-AS22)/AR22*100,AQ22/AR22*100),"")</f>
        <v/>
      </c>
      <c r="AU22" s="77">
        <f>IFERROR(INDEX(Papildomas_klasifikatoriai!$AS$4:$AS$90,MATCH(TRUE,INDEX(Papildomas_klasifikatoriai!$AQ$4:$AQ$90=AP22,0),0)),"")</f>
        <v>0</v>
      </c>
      <c r="AV22" s="43"/>
      <c r="AW22" s="43"/>
      <c r="AX22" s="46"/>
      <c r="AY22" s="46"/>
      <c r="AZ22" s="46"/>
      <c r="BA22" s="46"/>
      <c r="BB22" s="46"/>
      <c r="BC22" s="46"/>
      <c r="BD22" s="46"/>
      <c r="BE22" s="46"/>
      <c r="BF22" s="47"/>
      <c r="BG22" s="35">
        <f t="shared" si="2"/>
        <v>0</v>
      </c>
      <c r="BH22" s="78"/>
    </row>
    <row r="23" spans="1:60" s="161" customFormat="1" x14ac:dyDescent="0.25">
      <c r="A23" s="74">
        <v>20</v>
      </c>
      <c r="B23" s="37"/>
      <c r="C23" s="38"/>
      <c r="D23" s="37"/>
      <c r="E23" s="39"/>
      <c r="F23" s="40"/>
      <c r="G23" s="37"/>
      <c r="H23" s="41"/>
      <c r="I23" s="42"/>
      <c r="J23" s="42"/>
      <c r="K23" s="42"/>
      <c r="L23" s="41"/>
      <c r="M23" s="41"/>
      <c r="N23" s="43"/>
      <c r="O23" s="44"/>
      <c r="P23" s="44"/>
      <c r="Q23" s="44"/>
      <c r="R23" s="45"/>
      <c r="S23" s="44"/>
      <c r="T23" s="44"/>
      <c r="U23" s="44"/>
      <c r="V23" s="45"/>
      <c r="W23" s="44"/>
      <c r="X23" s="44"/>
      <c r="Y23" s="44"/>
      <c r="Z23" s="45"/>
      <c r="AA23" s="44"/>
      <c r="AB23" s="44"/>
      <c r="AC23" s="44"/>
      <c r="AD23" s="45"/>
      <c r="AE23" s="44"/>
      <c r="AF23" s="44"/>
      <c r="AG23" s="44"/>
      <c r="AH23" s="45"/>
      <c r="AI23" s="44"/>
      <c r="AJ23" s="44"/>
      <c r="AK23" s="44"/>
      <c r="AL23" s="45"/>
      <c r="AM23" s="44"/>
      <c r="AN23" s="44"/>
      <c r="AO23" s="44"/>
      <c r="AP23" s="45"/>
      <c r="AQ23" s="44"/>
      <c r="AR23" s="44"/>
      <c r="AS23" s="44"/>
      <c r="AT23" s="45"/>
      <c r="AU23" s="77"/>
      <c r="AV23" s="43"/>
      <c r="AW23" s="43"/>
      <c r="AX23" s="46"/>
      <c r="AY23" s="46"/>
      <c r="AZ23" s="46"/>
      <c r="BA23" s="46"/>
      <c r="BB23" s="46"/>
      <c r="BC23" s="46"/>
      <c r="BD23" s="46"/>
      <c r="BE23" s="46"/>
      <c r="BF23" s="47"/>
      <c r="BG23" s="35"/>
      <c r="BH23" s="78"/>
    </row>
    <row r="24" spans="1:60" s="161" customFormat="1" x14ac:dyDescent="0.25">
      <c r="A24" s="74">
        <v>21</v>
      </c>
      <c r="B24" s="37"/>
      <c r="C24" s="38" t="str">
        <f>IF(B24=Papildomas_klasifikatoriai!$C$5,Papildomas_klasifikatoriai!$D$5,IF(B24=Papildomas_klasifikatoriai!$C$6,Papildomas_klasifikatoriai!$D$6,IF(B24=Papildomas_klasifikatoriai!$C$7,Papildomas_klasifikatoriai!$D$7,IF(B24=Papildomas_klasifikatoriai!$C$8,Papildomas_klasifikatoriai!$D$8,IF(B24=Papildomas_klasifikatoriai!$C$9,Papildomas_klasifikatoriai!$D$9,"")))))</f>
        <v/>
      </c>
      <c r="D24" s="37"/>
      <c r="E24" s="39"/>
      <c r="F24" s="40"/>
      <c r="G24" s="37"/>
      <c r="H24" s="41">
        <f>IFERROR(INDEX(Papildomas_klasifikatoriai!$AR$4:$AR$90,MATCH(TRUE,INDEX(Papildomas_klasifikatoriai!$AQ$4:$AQ$90=G24,0),0)),"")</f>
        <v>0</v>
      </c>
      <c r="I24" s="42" t="str">
        <f>IF(OR(G24=Papildomas_klasifikatoriai!$AQ$27,G24=Papildomas_klasifikatoriai!$AQ$32,G24=""),"","N/A")</f>
        <v/>
      </c>
      <c r="J24" s="42" t="str">
        <f t="shared" si="3"/>
        <v/>
      </c>
      <c r="K24" s="42" t="str">
        <f t="shared" si="4"/>
        <v/>
      </c>
      <c r="L24" s="41">
        <f>IFERROR(INDEX(Papildomas_klasifikatoriai!$AS$4:$AS$90,MATCH(TRUE,INDEX(Papildomas_klasifikatoriai!$AQ$4:$AQ$90=G24,0),0)),"")</f>
        <v>0</v>
      </c>
      <c r="M24" s="41">
        <f>IFERROR(INDEX(Papildomas_klasifikatoriai!$AT$4:$AT$90,MATCH(TRUE,INDEX(Papildomas_klasifikatoriai!$AQ$4:$AQ$90=G24,0),0)),"")</f>
        <v>0</v>
      </c>
      <c r="N24" s="43"/>
      <c r="O24" s="44"/>
      <c r="P24" s="44"/>
      <c r="Q24" s="44"/>
      <c r="R24" s="45" t="str">
        <f>IFERROR(IF(OR($L24=Papildomas_klasifikatoriai!$AS$22,$L24=Papildomas_klasifikatoriai!$AS$23,$L24=Papildomas_klasifikatoriai!$AS$39,$L24=Papildomas_klasifikatoriai!$AS$41,$L24=Papildomas_klasifikatoriai!$AS$42),(O24-Q24)/P24*100,O24/P24*100),"")</f>
        <v/>
      </c>
      <c r="S24" s="44"/>
      <c r="T24" s="44"/>
      <c r="U24" s="44"/>
      <c r="V24" s="45" t="str">
        <f>IFERROR(IF(OR($L24=Papildomas_klasifikatoriai!$AS$22,$L24=Papildomas_klasifikatoriai!$AS$23,$L24=Papildomas_klasifikatoriai!$AS$39,$L24=Papildomas_klasifikatoriai!$AS$41,$L24=Papildomas_klasifikatoriai!$AS$42),(S24-U24)/T24*100,S24/T24*100),"")</f>
        <v/>
      </c>
      <c r="W24" s="44"/>
      <c r="X24" s="44"/>
      <c r="Y24" s="44"/>
      <c r="Z24" s="45" t="str">
        <f>IFERROR(IF(OR($L24=Papildomas_klasifikatoriai!$AS$22,$L24=Papildomas_klasifikatoriai!$AS$23,$L24=Papildomas_klasifikatoriai!$AS$39,$L24=Papildomas_klasifikatoriai!$AS$41,$L24=Papildomas_klasifikatoriai!$AS$42),(W24-Y24)/X24*100,W24/X24*100),"")</f>
        <v/>
      </c>
      <c r="AA24" s="44"/>
      <c r="AB24" s="44"/>
      <c r="AC24" s="44"/>
      <c r="AD24" s="45" t="str">
        <f>IFERROR(IF(OR($L24=Papildomas_klasifikatoriai!$AS$22,$L24=Papildomas_klasifikatoriai!$AS$23,$L24=Papildomas_klasifikatoriai!$AS$39,$L24=Papildomas_klasifikatoriai!$AS$41,$L24=Papildomas_klasifikatoriai!$AS$42),(AA24-AC24)/AB24*100,AA24/AB24*100),"")</f>
        <v/>
      </c>
      <c r="AE24" s="44"/>
      <c r="AF24" s="44"/>
      <c r="AG24" s="44"/>
      <c r="AH24" s="45" t="str">
        <f>IFERROR(IF(OR($L24=Papildomas_klasifikatoriai!$AS$22,$L24=Papildomas_klasifikatoriai!$AS$23,$L24=Papildomas_klasifikatoriai!$AS$39,$L24=Papildomas_klasifikatoriai!$AS$41,$L24=Papildomas_klasifikatoriai!$AS$42),(AE24-AG24)/AF24*100,AE24/AF24*100),"")</f>
        <v/>
      </c>
      <c r="AI24" s="44"/>
      <c r="AJ24" s="44"/>
      <c r="AK24" s="44"/>
      <c r="AL24" s="45" t="str">
        <f>IFERROR(IF(OR($L24=Papildomas_klasifikatoriai!$AS$22,$L24=Papildomas_klasifikatoriai!$AS$23,$L24=Papildomas_klasifikatoriai!$AS$39,$L24=Papildomas_klasifikatoriai!$AS$41,$L24=Papildomas_klasifikatoriai!$AS$42),(AI24-AK24)/AJ24*100,AI24/AJ24*100),"")</f>
        <v/>
      </c>
      <c r="AM24" s="44"/>
      <c r="AN24" s="44"/>
      <c r="AO24" s="44"/>
      <c r="AP24" s="45" t="str">
        <f>IFERROR(IF(OR($L24=Papildomas_klasifikatoriai!$AS$22,$L24=Papildomas_klasifikatoriai!$AS$23,$L24=Papildomas_klasifikatoriai!$AS$39,$L24=Papildomas_klasifikatoriai!$AS$41,$L24=Papildomas_klasifikatoriai!$AS$42),(AM24-AO24)/AN24*100,AM24/AN24*100),"")</f>
        <v/>
      </c>
      <c r="AQ24" s="44"/>
      <c r="AR24" s="44"/>
      <c r="AS24" s="44"/>
      <c r="AT24" s="45" t="str">
        <f>IFERROR(IF(OR($L24=Papildomas_klasifikatoriai!$AS$22,$L24=Papildomas_klasifikatoriai!$AS$23,$L24=Papildomas_klasifikatoriai!$AS$39,$L24=Papildomas_klasifikatoriai!$AS$41,$L24=Papildomas_klasifikatoriai!$AS$42),(AQ24-AS24)/AR24*100,AQ24/AR24*100),"")</f>
        <v/>
      </c>
      <c r="AU24" s="77">
        <f>IFERROR(INDEX(Papildomas_klasifikatoriai!$AS$4:$AS$90,MATCH(TRUE,INDEX(Papildomas_klasifikatoriai!$AQ$4:$AQ$90=AP24,0),0)),"")</f>
        <v>0</v>
      </c>
      <c r="AV24" s="43"/>
      <c r="AW24" s="43"/>
      <c r="AX24" s="46"/>
      <c r="AY24" s="46"/>
      <c r="AZ24" s="46"/>
      <c r="BA24" s="46"/>
      <c r="BB24" s="46"/>
      <c r="BC24" s="46"/>
      <c r="BD24" s="46"/>
      <c r="BE24" s="46"/>
      <c r="BF24" s="47"/>
      <c r="BG24" s="35">
        <f t="shared" si="2"/>
        <v>0</v>
      </c>
      <c r="BH24" s="78"/>
    </row>
    <row r="25" spans="1:60" ht="13.8" thickBot="1" x14ac:dyDescent="0.3">
      <c r="A25" s="75"/>
      <c r="B25" s="50"/>
      <c r="C25" s="50"/>
      <c r="D25" s="50"/>
      <c r="E25" s="50"/>
      <c r="F25" s="50"/>
      <c r="G25" s="50"/>
      <c r="H25" s="50"/>
      <c r="I25" s="50"/>
      <c r="J25" s="50"/>
      <c r="K25" s="50"/>
      <c r="L25" s="50"/>
      <c r="M25" s="269" t="s">
        <v>135</v>
      </c>
      <c r="N25" s="270"/>
      <c r="O25" s="275">
        <f>SUMIF($H$4:$H$24,"Pagrindinis",R4:R24)</f>
        <v>0</v>
      </c>
      <c r="P25" s="276"/>
      <c r="Q25" s="276"/>
      <c r="R25" s="277"/>
      <c r="S25" s="275">
        <f>SUMIF($H$4:$H$24,"Pagrindinis",V4:V24)</f>
        <v>0</v>
      </c>
      <c r="T25" s="276"/>
      <c r="U25" s="276"/>
      <c r="V25" s="277"/>
      <c r="W25" s="275">
        <f>SUMIF($H$4:$H$24,"Pagrindinis",Z4:Z24)</f>
        <v>0</v>
      </c>
      <c r="X25" s="276"/>
      <c r="Y25" s="276"/>
      <c r="Z25" s="277"/>
      <c r="AA25" s="275">
        <f>SUMIF($H$4:$H$24,"Pagrindinis",AD4:AD24)</f>
        <v>0</v>
      </c>
      <c r="AB25" s="276"/>
      <c r="AC25" s="276"/>
      <c r="AD25" s="277"/>
      <c r="AE25" s="275">
        <f>SUMIF($H$4:$H$24,"Pagrindinis",AH4:AH24)</f>
        <v>0</v>
      </c>
      <c r="AF25" s="276"/>
      <c r="AG25" s="276"/>
      <c r="AH25" s="277"/>
      <c r="AI25" s="275">
        <f>SUMIF($H$4:$H$24,"Pagrindinis",AL4:AL24)</f>
        <v>0</v>
      </c>
      <c r="AJ25" s="276"/>
      <c r="AK25" s="276"/>
      <c r="AL25" s="277"/>
      <c r="AM25" s="275">
        <f>SUMIF($H$4:$H$24,"Pagrindinis",AP4:AP24)</f>
        <v>0</v>
      </c>
      <c r="AN25" s="276"/>
      <c r="AO25" s="276"/>
      <c r="AP25" s="277"/>
      <c r="AQ25" s="275">
        <f>SUMIF($H$4:$H$24,"Pagrindinis",AT4:AT24)</f>
        <v>0</v>
      </c>
      <c r="AR25" s="276"/>
      <c r="AS25" s="276"/>
      <c r="AT25" s="277"/>
      <c r="AU25" s="50"/>
      <c r="AV25" s="269" t="s">
        <v>135</v>
      </c>
      <c r="AW25" s="270"/>
      <c r="AX25" s="51">
        <f t="shared" ref="AX25:BE25" si="8">SUMIF($H$4:$H$24,"Pagrindinis",AX4:AX24)</f>
        <v>0</v>
      </c>
      <c r="AY25" s="51">
        <f t="shared" si="8"/>
        <v>0</v>
      </c>
      <c r="AZ25" s="51">
        <f t="shared" si="8"/>
        <v>0</v>
      </c>
      <c r="BA25" s="51">
        <f t="shared" si="8"/>
        <v>0</v>
      </c>
      <c r="BB25" s="51">
        <f t="shared" si="8"/>
        <v>0</v>
      </c>
      <c r="BC25" s="51">
        <f t="shared" si="8"/>
        <v>0</v>
      </c>
      <c r="BD25" s="51">
        <f t="shared" si="8"/>
        <v>0</v>
      </c>
      <c r="BE25" s="51">
        <f t="shared" si="8"/>
        <v>0</v>
      </c>
      <c r="BF25" s="52"/>
      <c r="BG25" s="36">
        <f>SUMIF($H$4:$H$24,"Pagrindinis",BG4:BG24)</f>
        <v>0</v>
      </c>
      <c r="BH25" s="76"/>
    </row>
    <row r="26" spans="1:60" s="19" customFormat="1" hidden="1" x14ac:dyDescent="0.3">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idden="1" x14ac:dyDescent="0.3">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idden="1" x14ac:dyDescent="0.3">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idden="1" x14ac:dyDescent="0.3">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idden="1" x14ac:dyDescent="0.3">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idden="1" x14ac:dyDescent="0.3">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idden="1" x14ac:dyDescent="0.3">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1:59" s="19" customFormat="1" hidden="1" x14ac:dyDescent="0.3">
      <c r="A33" s="17"/>
      <c r="B33" s="18"/>
      <c r="C33" s="18"/>
      <c r="D33" s="18"/>
      <c r="E33" s="18"/>
      <c r="G33" s="20"/>
      <c r="H33" s="20"/>
      <c r="I33" s="20"/>
      <c r="J33" s="17"/>
      <c r="K33" s="17"/>
      <c r="L33" s="21"/>
      <c r="M33" s="17"/>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row>
    <row r="34" spans="1:59" s="17" customFormat="1" hidden="1" x14ac:dyDescent="0.3">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1:59" s="17" customFormat="1" hidden="1" x14ac:dyDescent="0.3">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1:59" s="17" customFormat="1" hidden="1" x14ac:dyDescent="0.3">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1:59" s="17" customFormat="1" hidden="1" x14ac:dyDescent="0.3">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1:59" s="17" customFormat="1" hidden="1" x14ac:dyDescent="0.3">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1:59" s="17" customFormat="1" hidden="1" x14ac:dyDescent="0.3">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1:59" s="17" customFormat="1" hidden="1" x14ac:dyDescent="0.3">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1:59" s="17" customFormat="1" hidden="1" x14ac:dyDescent="0.3">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1:59" s="17" customFormat="1" hidden="1" x14ac:dyDescent="0.3">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1:59" s="17" customFormat="1" hidden="1" x14ac:dyDescent="0.3">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1:59" s="17" customFormat="1" hidden="1" x14ac:dyDescent="0.3">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1:59" s="17" customFormat="1" hidden="1" x14ac:dyDescent="0.3">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1:59" s="17" customFormat="1" hidden="1" x14ac:dyDescent="0.3">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1:59" s="17" customFormat="1" hidden="1" x14ac:dyDescent="0.3">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1:59" s="17" customFormat="1" hidden="1" x14ac:dyDescent="0.3">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idden="1" x14ac:dyDescent="0.3">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idden="1" x14ac:dyDescent="0.3">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idden="1" x14ac:dyDescent="0.3">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idden="1" x14ac:dyDescent="0.3">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idden="1" x14ac:dyDescent="0.3">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idden="1" x14ac:dyDescent="0.3">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idden="1" x14ac:dyDescent="0.3">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idden="1" x14ac:dyDescent="0.3">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idden="1" x14ac:dyDescent="0.3">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idden="1" x14ac:dyDescent="0.3">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idden="1" x14ac:dyDescent="0.3">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idden="1" x14ac:dyDescent="0.3">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idden="1" x14ac:dyDescent="0.3">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idden="1" x14ac:dyDescent="0.3">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idden="1" x14ac:dyDescent="0.3">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idden="1" x14ac:dyDescent="0.3">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idden="1" x14ac:dyDescent="0.3">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idden="1" x14ac:dyDescent="0.3">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idden="1" x14ac:dyDescent="0.3">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idden="1" x14ac:dyDescent="0.3">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idden="1" x14ac:dyDescent="0.3">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idden="1" x14ac:dyDescent="0.3">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idden="1" x14ac:dyDescent="0.3">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idden="1" x14ac:dyDescent="0.3">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idden="1" x14ac:dyDescent="0.3">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idden="1" x14ac:dyDescent="0.3">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idden="1" x14ac:dyDescent="0.3">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idden="1" x14ac:dyDescent="0.3">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idden="1" x14ac:dyDescent="0.3">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idden="1" x14ac:dyDescent="0.3">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idden="1" x14ac:dyDescent="0.3">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idden="1" x14ac:dyDescent="0.3">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idden="1" x14ac:dyDescent="0.3">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idden="1" x14ac:dyDescent="0.3">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idden="1" x14ac:dyDescent="0.3">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idden="1" x14ac:dyDescent="0.3">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idden="1" x14ac:dyDescent="0.3">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idden="1" x14ac:dyDescent="0.3">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idden="1" x14ac:dyDescent="0.3">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idden="1" x14ac:dyDescent="0.3">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idden="1" x14ac:dyDescent="0.3">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idden="1" x14ac:dyDescent="0.3">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idden="1" x14ac:dyDescent="0.3">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idden="1" x14ac:dyDescent="0.3">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idden="1" x14ac:dyDescent="0.3">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idden="1" x14ac:dyDescent="0.3">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idden="1" x14ac:dyDescent="0.3">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idden="1" x14ac:dyDescent="0.3">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idden="1" x14ac:dyDescent="0.3">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idden="1" x14ac:dyDescent="0.3">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idden="1" x14ac:dyDescent="0.3">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idden="1" x14ac:dyDescent="0.3">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idden="1" x14ac:dyDescent="0.3">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idden="1" x14ac:dyDescent="0.3">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idden="1" x14ac:dyDescent="0.3">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idden="1" x14ac:dyDescent="0.3">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idden="1" x14ac:dyDescent="0.3">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idden="1" x14ac:dyDescent="0.3">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idden="1" x14ac:dyDescent="0.3">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idden="1" x14ac:dyDescent="0.3">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idden="1" x14ac:dyDescent="0.3">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idden="1" x14ac:dyDescent="0.3">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idden="1" x14ac:dyDescent="0.3">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idden="1" x14ac:dyDescent="0.3">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idden="1" x14ac:dyDescent="0.3">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idden="1" x14ac:dyDescent="0.3">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idden="1" x14ac:dyDescent="0.3">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idden="1" x14ac:dyDescent="0.3">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idden="1" x14ac:dyDescent="0.3">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idden="1" x14ac:dyDescent="0.3">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idden="1" x14ac:dyDescent="0.3">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idden="1" x14ac:dyDescent="0.3">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idden="1" x14ac:dyDescent="0.3">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idden="1" x14ac:dyDescent="0.3">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idden="1" x14ac:dyDescent="0.3">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idden="1" x14ac:dyDescent="0.3">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idden="1" x14ac:dyDescent="0.3">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idden="1" x14ac:dyDescent="0.3">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idden="1" x14ac:dyDescent="0.3">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idden="1" x14ac:dyDescent="0.3">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idden="1" x14ac:dyDescent="0.3">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idden="1" x14ac:dyDescent="0.3">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idden="1" x14ac:dyDescent="0.3">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idden="1" x14ac:dyDescent="0.3">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idden="1" x14ac:dyDescent="0.3">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idden="1" x14ac:dyDescent="0.3">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idden="1" x14ac:dyDescent="0.3">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idden="1" x14ac:dyDescent="0.3">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idden="1" x14ac:dyDescent="0.3">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idden="1" x14ac:dyDescent="0.3">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idden="1" x14ac:dyDescent="0.3">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idden="1" x14ac:dyDescent="0.3">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idden="1" x14ac:dyDescent="0.3">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idden="1" x14ac:dyDescent="0.3">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idden="1" x14ac:dyDescent="0.3">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idden="1" x14ac:dyDescent="0.3">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idden="1" x14ac:dyDescent="0.3">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idden="1" x14ac:dyDescent="0.3">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idden="1" x14ac:dyDescent="0.3">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idden="1" x14ac:dyDescent="0.3">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idden="1" x14ac:dyDescent="0.3">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idden="1" x14ac:dyDescent="0.3">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idden="1" x14ac:dyDescent="0.3">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idden="1" x14ac:dyDescent="0.3">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idden="1" x14ac:dyDescent="0.3">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idden="1" x14ac:dyDescent="0.3">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idden="1" x14ac:dyDescent="0.3">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idden="1" x14ac:dyDescent="0.3">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idden="1" x14ac:dyDescent="0.3">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idden="1" x14ac:dyDescent="0.3">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idden="1" x14ac:dyDescent="0.3">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idden="1" x14ac:dyDescent="0.3">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idden="1" x14ac:dyDescent="0.3">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idden="1" x14ac:dyDescent="0.3">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idden="1" x14ac:dyDescent="0.3">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idden="1" x14ac:dyDescent="0.3">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idden="1" x14ac:dyDescent="0.3">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idden="1" x14ac:dyDescent="0.3">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idden="1" x14ac:dyDescent="0.3">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idden="1" x14ac:dyDescent="0.3">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idden="1" x14ac:dyDescent="0.3">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idden="1" x14ac:dyDescent="0.3">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idden="1" x14ac:dyDescent="0.3">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idden="1" x14ac:dyDescent="0.3">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idden="1" x14ac:dyDescent="0.3">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idden="1" x14ac:dyDescent="0.3">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idden="1" x14ac:dyDescent="0.3">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idden="1" x14ac:dyDescent="0.3">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9" s="17" customFormat="1" hidden="1" x14ac:dyDescent="0.3">
      <c r="B177" s="18"/>
      <c r="C177" s="18"/>
      <c r="D177" s="18"/>
      <c r="E177" s="18"/>
      <c r="F177" s="19"/>
      <c r="G177" s="20"/>
      <c r="H177" s="20"/>
      <c r="I177" s="20"/>
      <c r="L177" s="21"/>
      <c r="N177" s="19"/>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c r="BG177" s="19"/>
    </row>
    <row r="178" spans="1:59" s="19" customFormat="1" hidden="1" x14ac:dyDescent="0.3">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9" s="19" customFormat="1" hidden="1" x14ac:dyDescent="0.3">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9" s="19" customFormat="1" hidden="1" x14ac:dyDescent="0.3">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9" s="19" customFormat="1" hidden="1" x14ac:dyDescent="0.3">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9" s="19" customFormat="1" hidden="1" x14ac:dyDescent="0.3">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9" s="19" customFormat="1" hidden="1" x14ac:dyDescent="0.3">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9" s="19" customFormat="1" hidden="1" x14ac:dyDescent="0.3">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9" s="19" customFormat="1" hidden="1" x14ac:dyDescent="0.3">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9" s="19" customFormat="1" hidden="1" x14ac:dyDescent="0.3">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9" s="19" customFormat="1" hidden="1" x14ac:dyDescent="0.3">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9" s="19" customFormat="1" hidden="1" x14ac:dyDescent="0.3">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9" s="19" customFormat="1" hidden="1" x14ac:dyDescent="0.3">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9" s="19" customFormat="1" hidden="1" x14ac:dyDescent="0.3">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9" s="19" customFormat="1" hidden="1" x14ac:dyDescent="0.3">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9" s="19" customFormat="1" hidden="1" x14ac:dyDescent="0.3">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idden="1" x14ac:dyDescent="0.3">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idden="1" x14ac:dyDescent="0.3">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idden="1" x14ac:dyDescent="0.3">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idden="1" x14ac:dyDescent="0.3">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idden="1" x14ac:dyDescent="0.3">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idden="1" x14ac:dyDescent="0.3">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idden="1" x14ac:dyDescent="0.3">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idden="1" x14ac:dyDescent="0.3">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idden="1" x14ac:dyDescent="0.3">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idden="1" x14ac:dyDescent="0.3">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idden="1" x14ac:dyDescent="0.3">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idden="1" x14ac:dyDescent="0.3">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idden="1" x14ac:dyDescent="0.3">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idden="1" x14ac:dyDescent="0.3">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idden="1" x14ac:dyDescent="0.3">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idden="1" x14ac:dyDescent="0.3">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idden="1" x14ac:dyDescent="0.3">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idden="1" x14ac:dyDescent="0.3">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idden="1" x14ac:dyDescent="0.3">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idden="1" x14ac:dyDescent="0.3">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idden="1" x14ac:dyDescent="0.3">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idden="1" x14ac:dyDescent="0.3">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idden="1" x14ac:dyDescent="0.3">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idden="1" x14ac:dyDescent="0.3">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idden="1" x14ac:dyDescent="0.3">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idden="1" x14ac:dyDescent="0.3">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idden="1" x14ac:dyDescent="0.3">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idden="1" x14ac:dyDescent="0.3">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idden="1" x14ac:dyDescent="0.3">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idden="1" x14ac:dyDescent="0.3">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idden="1" x14ac:dyDescent="0.3">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idden="1" x14ac:dyDescent="0.3">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idden="1" x14ac:dyDescent="0.3">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idden="1" x14ac:dyDescent="0.3">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idden="1" x14ac:dyDescent="0.3">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idden="1" x14ac:dyDescent="0.3">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idden="1" x14ac:dyDescent="0.3">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idden="1" x14ac:dyDescent="0.3">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idden="1" x14ac:dyDescent="0.3">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idden="1" x14ac:dyDescent="0.3">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idden="1" x14ac:dyDescent="0.3">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idden="1" x14ac:dyDescent="0.3">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idden="1" x14ac:dyDescent="0.3">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idden="1" x14ac:dyDescent="0.3">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idden="1" x14ac:dyDescent="0.3">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idden="1" x14ac:dyDescent="0.3">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idden="1" x14ac:dyDescent="0.3">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idden="1" x14ac:dyDescent="0.3">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idden="1" x14ac:dyDescent="0.3">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idden="1" x14ac:dyDescent="0.3">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idden="1" x14ac:dyDescent="0.3">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idden="1" x14ac:dyDescent="0.3">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idden="1" x14ac:dyDescent="0.3">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idden="1" x14ac:dyDescent="0.3">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idden="1" x14ac:dyDescent="0.3">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idden="1" x14ac:dyDescent="0.3">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idden="1" x14ac:dyDescent="0.3">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idden="1" x14ac:dyDescent="0.3">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idden="1" x14ac:dyDescent="0.3">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idden="1" x14ac:dyDescent="0.3">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idden="1" x14ac:dyDescent="0.3">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idden="1" x14ac:dyDescent="0.3">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idden="1" x14ac:dyDescent="0.3">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idden="1" x14ac:dyDescent="0.3">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idden="1" x14ac:dyDescent="0.3">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idden="1" x14ac:dyDescent="0.3">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idden="1" x14ac:dyDescent="0.3">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idden="1" x14ac:dyDescent="0.3">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idden="1" x14ac:dyDescent="0.3">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idden="1" x14ac:dyDescent="0.3">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idden="1" x14ac:dyDescent="0.3">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idden="1" x14ac:dyDescent="0.3">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idden="1" x14ac:dyDescent="0.3">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idden="1" x14ac:dyDescent="0.3">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idden="1" x14ac:dyDescent="0.3">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idden="1" x14ac:dyDescent="0.3">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idden="1" x14ac:dyDescent="0.3">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idden="1" x14ac:dyDescent="0.3">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idden="1" x14ac:dyDescent="0.3">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idden="1" x14ac:dyDescent="0.3">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idden="1" x14ac:dyDescent="0.3">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idden="1" x14ac:dyDescent="0.3">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idden="1" x14ac:dyDescent="0.3">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idden="1" x14ac:dyDescent="0.3">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idden="1" x14ac:dyDescent="0.3">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idden="1" x14ac:dyDescent="0.3">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idden="1" x14ac:dyDescent="0.3">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idden="1" x14ac:dyDescent="0.3">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idden="1" x14ac:dyDescent="0.3">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idden="1" x14ac:dyDescent="0.3">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idden="1" x14ac:dyDescent="0.3">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idden="1" x14ac:dyDescent="0.3">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idden="1" x14ac:dyDescent="0.3">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idden="1" x14ac:dyDescent="0.3">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idden="1" x14ac:dyDescent="0.3">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idden="1" x14ac:dyDescent="0.3">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idden="1" x14ac:dyDescent="0.3">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idden="1" x14ac:dyDescent="0.3">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idden="1" x14ac:dyDescent="0.3">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idden="1" x14ac:dyDescent="0.3">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idden="1" x14ac:dyDescent="0.3">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idden="1" x14ac:dyDescent="0.3">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idden="1" x14ac:dyDescent="0.3">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idden="1" x14ac:dyDescent="0.3">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idden="1" x14ac:dyDescent="0.3">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idden="1" x14ac:dyDescent="0.3">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idden="1" x14ac:dyDescent="0.3">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idden="1" x14ac:dyDescent="0.3">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idden="1" x14ac:dyDescent="0.3">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idden="1" x14ac:dyDescent="0.3">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idden="1" x14ac:dyDescent="0.3">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idden="1" x14ac:dyDescent="0.3">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idden="1" x14ac:dyDescent="0.3">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idden="1" x14ac:dyDescent="0.3">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idden="1" x14ac:dyDescent="0.3">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idden="1" x14ac:dyDescent="0.3">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idden="1" x14ac:dyDescent="0.3">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idden="1" x14ac:dyDescent="0.3">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idden="1" x14ac:dyDescent="0.3">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idden="1" x14ac:dyDescent="0.3">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idden="1" x14ac:dyDescent="0.3">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idden="1" x14ac:dyDescent="0.3">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idden="1" x14ac:dyDescent="0.3">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idden="1" x14ac:dyDescent="0.3">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idden="1" x14ac:dyDescent="0.3">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idden="1" x14ac:dyDescent="0.3">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idden="1" x14ac:dyDescent="0.3">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idden="1" x14ac:dyDescent="0.3">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idden="1" x14ac:dyDescent="0.3">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idden="1" x14ac:dyDescent="0.3">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idden="1" x14ac:dyDescent="0.3">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idden="1" x14ac:dyDescent="0.3">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idden="1" x14ac:dyDescent="0.3">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idden="1" x14ac:dyDescent="0.3">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idden="1" x14ac:dyDescent="0.3">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idden="1" x14ac:dyDescent="0.3">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idden="1" x14ac:dyDescent="0.3">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idden="1" x14ac:dyDescent="0.3">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idden="1" x14ac:dyDescent="0.3">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idden="1" x14ac:dyDescent="0.3">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idden="1" x14ac:dyDescent="0.3">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idden="1" x14ac:dyDescent="0.3">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idden="1" x14ac:dyDescent="0.3">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idden="1" x14ac:dyDescent="0.3">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idden="1" x14ac:dyDescent="0.3">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idden="1" x14ac:dyDescent="0.3">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idden="1" x14ac:dyDescent="0.3">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idden="1" x14ac:dyDescent="0.3">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idden="1" x14ac:dyDescent="0.3">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idden="1" x14ac:dyDescent="0.3">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idden="1" x14ac:dyDescent="0.3">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idden="1" x14ac:dyDescent="0.3">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idden="1" x14ac:dyDescent="0.3">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idden="1" x14ac:dyDescent="0.3">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idden="1" x14ac:dyDescent="0.3">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idden="1" x14ac:dyDescent="0.3">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idden="1" x14ac:dyDescent="0.3">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idden="1" x14ac:dyDescent="0.3">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idden="1" x14ac:dyDescent="0.3">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idden="1" x14ac:dyDescent="0.3">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idden="1" x14ac:dyDescent="0.3">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idden="1" x14ac:dyDescent="0.3">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idden="1" x14ac:dyDescent="0.3">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idden="1" x14ac:dyDescent="0.3">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idden="1" x14ac:dyDescent="0.3">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idden="1" x14ac:dyDescent="0.3">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idden="1" x14ac:dyDescent="0.3">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idden="1" x14ac:dyDescent="0.3">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idden="1" x14ac:dyDescent="0.3">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idden="1" x14ac:dyDescent="0.3">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idden="1" x14ac:dyDescent="0.3">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idden="1" x14ac:dyDescent="0.3">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idden="1" x14ac:dyDescent="0.3">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idden="1" x14ac:dyDescent="0.3">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idden="1" x14ac:dyDescent="0.3">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idden="1" x14ac:dyDescent="0.3">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idden="1" x14ac:dyDescent="0.3">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idden="1" x14ac:dyDescent="0.3">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idden="1" x14ac:dyDescent="0.3">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idden="1" x14ac:dyDescent="0.3">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idden="1" x14ac:dyDescent="0.3">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idden="1" x14ac:dyDescent="0.3">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idden="1" x14ac:dyDescent="0.3">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idden="1" x14ac:dyDescent="0.3">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idden="1" x14ac:dyDescent="0.3">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idden="1" x14ac:dyDescent="0.3">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idden="1" x14ac:dyDescent="0.3">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idden="1" x14ac:dyDescent="0.3">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idden="1" x14ac:dyDescent="0.3">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idden="1" x14ac:dyDescent="0.3">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idden="1" x14ac:dyDescent="0.3">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idden="1" x14ac:dyDescent="0.3">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idden="1" x14ac:dyDescent="0.3">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idden="1" x14ac:dyDescent="0.3">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idden="1" x14ac:dyDescent="0.3">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idden="1" x14ac:dyDescent="0.3">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idden="1" x14ac:dyDescent="0.3">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idden="1" x14ac:dyDescent="0.3">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idden="1" x14ac:dyDescent="0.3">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idden="1" x14ac:dyDescent="0.3">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idden="1" x14ac:dyDescent="0.3">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idden="1" x14ac:dyDescent="0.3">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idden="1" x14ac:dyDescent="0.3">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idden="1" x14ac:dyDescent="0.3">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idden="1" x14ac:dyDescent="0.3">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idden="1" x14ac:dyDescent="0.3">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idden="1" x14ac:dyDescent="0.3">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idden="1" x14ac:dyDescent="0.3">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idden="1" x14ac:dyDescent="0.3">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idden="1" x14ac:dyDescent="0.3">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idden="1" x14ac:dyDescent="0.3">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idden="1" x14ac:dyDescent="0.3">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idden="1" x14ac:dyDescent="0.3">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idden="1" x14ac:dyDescent="0.3">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idden="1" x14ac:dyDescent="0.3">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idden="1" x14ac:dyDescent="0.3">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idden="1" x14ac:dyDescent="0.3">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idden="1" x14ac:dyDescent="0.3">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idden="1" x14ac:dyDescent="0.3">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idden="1" x14ac:dyDescent="0.3">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idden="1" x14ac:dyDescent="0.3">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idden="1" x14ac:dyDescent="0.3">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idden="1" x14ac:dyDescent="0.3">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idden="1" x14ac:dyDescent="0.3">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idden="1" x14ac:dyDescent="0.3">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idden="1" x14ac:dyDescent="0.3">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idden="1" x14ac:dyDescent="0.3">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idden="1" x14ac:dyDescent="0.3">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idden="1" x14ac:dyDescent="0.3">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idden="1" x14ac:dyDescent="0.3">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idden="1" x14ac:dyDescent="0.3">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idden="1" x14ac:dyDescent="0.3">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idden="1" x14ac:dyDescent="0.3">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idden="1" x14ac:dyDescent="0.3">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idden="1" x14ac:dyDescent="0.3">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idden="1" x14ac:dyDescent="0.3">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idden="1" x14ac:dyDescent="0.3">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idden="1" x14ac:dyDescent="0.3">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idden="1" x14ac:dyDescent="0.3">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idden="1" x14ac:dyDescent="0.3">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idden="1" x14ac:dyDescent="0.3">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idden="1" x14ac:dyDescent="0.3">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idden="1" x14ac:dyDescent="0.3">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idden="1" x14ac:dyDescent="0.3">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idden="1" x14ac:dyDescent="0.3">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idden="1" x14ac:dyDescent="0.3">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idden="1" x14ac:dyDescent="0.3">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idden="1" x14ac:dyDescent="0.3">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idden="1" x14ac:dyDescent="0.3">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idden="1" x14ac:dyDescent="0.3">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idden="1" x14ac:dyDescent="0.3">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idden="1" x14ac:dyDescent="0.3">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idden="1" x14ac:dyDescent="0.3">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idden="1" x14ac:dyDescent="0.3">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idden="1" x14ac:dyDescent="0.3">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idden="1" x14ac:dyDescent="0.3">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idden="1" x14ac:dyDescent="0.3">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idden="1" x14ac:dyDescent="0.3">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idden="1" x14ac:dyDescent="0.3">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idden="1" x14ac:dyDescent="0.3">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idden="1" x14ac:dyDescent="0.3">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idden="1" x14ac:dyDescent="0.3">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idden="1" x14ac:dyDescent="0.3">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idden="1" x14ac:dyDescent="0.3">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idden="1" x14ac:dyDescent="0.3">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idden="1" x14ac:dyDescent="0.3">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idden="1" x14ac:dyDescent="0.3">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idden="1" x14ac:dyDescent="0.3">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idden="1" x14ac:dyDescent="0.3">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idden="1" x14ac:dyDescent="0.3">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idden="1" x14ac:dyDescent="0.3">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idden="1" x14ac:dyDescent="0.3">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idden="1" x14ac:dyDescent="0.3">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idden="1" x14ac:dyDescent="0.3">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idden="1" x14ac:dyDescent="0.3">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idden="1" x14ac:dyDescent="0.3">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idden="1" x14ac:dyDescent="0.3">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idden="1" x14ac:dyDescent="0.3">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idden="1" x14ac:dyDescent="0.3">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idden="1" x14ac:dyDescent="0.3">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idden="1" x14ac:dyDescent="0.3">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idden="1" x14ac:dyDescent="0.3">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idden="1" x14ac:dyDescent="0.3">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idden="1" x14ac:dyDescent="0.3">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idden="1" x14ac:dyDescent="0.3">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idden="1" x14ac:dyDescent="0.3">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idden="1" x14ac:dyDescent="0.3">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idden="1" x14ac:dyDescent="0.3">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idden="1" x14ac:dyDescent="0.3">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idden="1" x14ac:dyDescent="0.3">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idden="1" x14ac:dyDescent="0.3">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idden="1" x14ac:dyDescent="0.3">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idden="1" x14ac:dyDescent="0.3">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idden="1" x14ac:dyDescent="0.3">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idden="1" x14ac:dyDescent="0.3">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idden="1" x14ac:dyDescent="0.3">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idden="1" x14ac:dyDescent="0.3">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idden="1" x14ac:dyDescent="0.3">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idden="1" x14ac:dyDescent="0.3">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idden="1" x14ac:dyDescent="0.3">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idden="1" x14ac:dyDescent="0.3">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idden="1" x14ac:dyDescent="0.3">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idden="1" x14ac:dyDescent="0.3">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idden="1" x14ac:dyDescent="0.3">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idden="1" x14ac:dyDescent="0.3">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idden="1" x14ac:dyDescent="0.3">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idden="1" x14ac:dyDescent="0.3">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idden="1" x14ac:dyDescent="0.3">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idden="1" x14ac:dyDescent="0.3">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idden="1" x14ac:dyDescent="0.3">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idden="1" x14ac:dyDescent="0.3">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idden="1" x14ac:dyDescent="0.3">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idden="1" x14ac:dyDescent="0.3">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idden="1" x14ac:dyDescent="0.3">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idden="1" x14ac:dyDescent="0.3">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idden="1" x14ac:dyDescent="0.3">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idden="1" x14ac:dyDescent="0.3">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idden="1" x14ac:dyDescent="0.3">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idden="1" x14ac:dyDescent="0.3">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idden="1" x14ac:dyDescent="0.3">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idden="1" x14ac:dyDescent="0.3">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idden="1" x14ac:dyDescent="0.3">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idden="1" x14ac:dyDescent="0.3">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idden="1" x14ac:dyDescent="0.3">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idden="1" x14ac:dyDescent="0.3">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idden="1" x14ac:dyDescent="0.3">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idden="1" x14ac:dyDescent="0.3">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idden="1" x14ac:dyDescent="0.3">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idden="1" x14ac:dyDescent="0.3">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idden="1" x14ac:dyDescent="0.3">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idden="1" x14ac:dyDescent="0.3">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idden="1" x14ac:dyDescent="0.3">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idden="1" x14ac:dyDescent="0.3">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idden="1" x14ac:dyDescent="0.3">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idden="1" x14ac:dyDescent="0.3">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idden="1" x14ac:dyDescent="0.3">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idden="1" x14ac:dyDescent="0.3">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idden="1" x14ac:dyDescent="0.3">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idden="1" x14ac:dyDescent="0.3">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idden="1" x14ac:dyDescent="0.3">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idden="1" x14ac:dyDescent="0.3">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idden="1" x14ac:dyDescent="0.3">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idden="1" x14ac:dyDescent="0.3">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idden="1" x14ac:dyDescent="0.3">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idden="1" x14ac:dyDescent="0.3">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idden="1" x14ac:dyDescent="0.3">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idden="1" x14ac:dyDescent="0.3">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idden="1" x14ac:dyDescent="0.3">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idden="1" x14ac:dyDescent="0.3">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idden="1" x14ac:dyDescent="0.3">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idden="1" x14ac:dyDescent="0.3">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idden="1" x14ac:dyDescent="0.3">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idden="1" x14ac:dyDescent="0.3">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idden="1" x14ac:dyDescent="0.3">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idden="1" x14ac:dyDescent="0.3">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idden="1" x14ac:dyDescent="0.3">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idden="1" x14ac:dyDescent="0.3">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idden="1" x14ac:dyDescent="0.3">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idden="1" x14ac:dyDescent="0.3">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idden="1" x14ac:dyDescent="0.3">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idden="1" x14ac:dyDescent="0.3">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idden="1" x14ac:dyDescent="0.3">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idden="1" x14ac:dyDescent="0.3">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idden="1" x14ac:dyDescent="0.3">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idden="1" x14ac:dyDescent="0.3">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idden="1" x14ac:dyDescent="0.3">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idden="1" x14ac:dyDescent="0.3">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idden="1" x14ac:dyDescent="0.3">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idden="1" x14ac:dyDescent="0.3">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idden="1" x14ac:dyDescent="0.3">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idden="1" x14ac:dyDescent="0.3">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idden="1" x14ac:dyDescent="0.3">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idden="1" x14ac:dyDescent="0.3">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idden="1" x14ac:dyDescent="0.3">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idden="1" x14ac:dyDescent="0.3">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idden="1" x14ac:dyDescent="0.3">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idden="1" x14ac:dyDescent="0.3">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idden="1" x14ac:dyDescent="0.3">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idden="1" x14ac:dyDescent="0.3">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idden="1" x14ac:dyDescent="0.3">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idden="1" x14ac:dyDescent="0.3">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idden="1" x14ac:dyDescent="0.3">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idden="1" x14ac:dyDescent="0.3">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idden="1" x14ac:dyDescent="0.3">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idden="1" x14ac:dyDescent="0.3">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idden="1" x14ac:dyDescent="0.3">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idden="1" x14ac:dyDescent="0.3">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idden="1" x14ac:dyDescent="0.3">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idden="1" x14ac:dyDescent="0.3">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idden="1" x14ac:dyDescent="0.3">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idden="1" x14ac:dyDescent="0.3">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idden="1" x14ac:dyDescent="0.3">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idden="1" x14ac:dyDescent="0.3">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idden="1" x14ac:dyDescent="0.3">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idden="1" x14ac:dyDescent="0.3">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idden="1" x14ac:dyDescent="0.3">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idden="1" x14ac:dyDescent="0.3">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idden="1" x14ac:dyDescent="0.3">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idden="1" x14ac:dyDescent="0.3">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idden="1" x14ac:dyDescent="0.3">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idden="1" x14ac:dyDescent="0.3">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idden="1" x14ac:dyDescent="0.3">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idden="1" x14ac:dyDescent="0.3">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idden="1" x14ac:dyDescent="0.3">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idden="1" x14ac:dyDescent="0.3">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idden="1" x14ac:dyDescent="0.3">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idden="1" x14ac:dyDescent="0.3">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idden="1" x14ac:dyDescent="0.3">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idden="1" x14ac:dyDescent="0.3">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idden="1" x14ac:dyDescent="0.3">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idden="1" x14ac:dyDescent="0.3">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idden="1" x14ac:dyDescent="0.3">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idden="1" x14ac:dyDescent="0.3">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idden="1" x14ac:dyDescent="0.3">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idden="1" x14ac:dyDescent="0.3">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idden="1" x14ac:dyDescent="0.3">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idden="1" x14ac:dyDescent="0.3">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idden="1" x14ac:dyDescent="0.3">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idden="1" x14ac:dyDescent="0.3">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idden="1" x14ac:dyDescent="0.3">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idden="1" x14ac:dyDescent="0.3">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idden="1" x14ac:dyDescent="0.3">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idden="1" x14ac:dyDescent="0.3">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idden="1" x14ac:dyDescent="0.3">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idden="1" x14ac:dyDescent="0.3">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idden="1" x14ac:dyDescent="0.3">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idden="1" x14ac:dyDescent="0.3">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idden="1" x14ac:dyDescent="0.3">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idden="1" x14ac:dyDescent="0.3">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idden="1" x14ac:dyDescent="0.3">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idden="1" x14ac:dyDescent="0.3">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idden="1" x14ac:dyDescent="0.3">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idden="1" x14ac:dyDescent="0.3">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idden="1" x14ac:dyDescent="0.3">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idden="1" x14ac:dyDescent="0.3">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idden="1" x14ac:dyDescent="0.3">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idden="1" x14ac:dyDescent="0.3">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idden="1" x14ac:dyDescent="0.3">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idden="1" x14ac:dyDescent="0.3">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idden="1" x14ac:dyDescent="0.3">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idden="1" x14ac:dyDescent="0.3">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idden="1" x14ac:dyDescent="0.3">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idden="1" x14ac:dyDescent="0.3">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idden="1" x14ac:dyDescent="0.3">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idden="1" x14ac:dyDescent="0.3">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idden="1" x14ac:dyDescent="0.3">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idden="1" x14ac:dyDescent="0.3">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idden="1" x14ac:dyDescent="0.3">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idden="1" x14ac:dyDescent="0.3">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idden="1" x14ac:dyDescent="0.3">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idden="1" x14ac:dyDescent="0.3">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idden="1" x14ac:dyDescent="0.3">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idden="1" x14ac:dyDescent="0.3">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idden="1" x14ac:dyDescent="0.3">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idden="1" x14ac:dyDescent="0.3">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idden="1" x14ac:dyDescent="0.3">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idden="1" x14ac:dyDescent="0.3">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idden="1" x14ac:dyDescent="0.3">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idden="1" x14ac:dyDescent="0.3">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idden="1" x14ac:dyDescent="0.3">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idden="1" x14ac:dyDescent="0.3">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idden="1" x14ac:dyDescent="0.3">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idden="1" x14ac:dyDescent="0.3">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idden="1" x14ac:dyDescent="0.3">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idden="1" x14ac:dyDescent="0.3">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idden="1" x14ac:dyDescent="0.3">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idden="1" x14ac:dyDescent="0.3">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idden="1" x14ac:dyDescent="0.3">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idden="1" x14ac:dyDescent="0.3">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idden="1" x14ac:dyDescent="0.3">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idden="1" x14ac:dyDescent="0.3">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idden="1" x14ac:dyDescent="0.3">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idden="1" x14ac:dyDescent="0.3">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idden="1" x14ac:dyDescent="0.3">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idden="1" x14ac:dyDescent="0.3">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idden="1" x14ac:dyDescent="0.3">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idden="1" x14ac:dyDescent="0.3">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idden="1" x14ac:dyDescent="0.3">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idden="1" x14ac:dyDescent="0.3">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idden="1" x14ac:dyDescent="0.3">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idden="1" x14ac:dyDescent="0.3">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idden="1" x14ac:dyDescent="0.3">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idden="1" x14ac:dyDescent="0.3">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idden="1" x14ac:dyDescent="0.3">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idden="1" x14ac:dyDescent="0.3">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idden="1" x14ac:dyDescent="0.3">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idden="1" x14ac:dyDescent="0.3">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idden="1" x14ac:dyDescent="0.3">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idden="1" x14ac:dyDescent="0.3">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idden="1" x14ac:dyDescent="0.3">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idden="1" x14ac:dyDescent="0.3">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idden="1" x14ac:dyDescent="0.3">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idden="1" x14ac:dyDescent="0.3">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idden="1" x14ac:dyDescent="0.3">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idden="1" x14ac:dyDescent="0.3">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idden="1" x14ac:dyDescent="0.3">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idden="1" x14ac:dyDescent="0.3">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idden="1" x14ac:dyDescent="0.3">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idden="1" x14ac:dyDescent="0.3">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idden="1" x14ac:dyDescent="0.3">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idden="1" x14ac:dyDescent="0.3">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idden="1" x14ac:dyDescent="0.3">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idden="1" x14ac:dyDescent="0.3">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idden="1" x14ac:dyDescent="0.3">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idden="1" x14ac:dyDescent="0.3">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idden="1" x14ac:dyDescent="0.3">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idden="1" x14ac:dyDescent="0.3">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idden="1" x14ac:dyDescent="0.3">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idden="1" x14ac:dyDescent="0.3">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idden="1" x14ac:dyDescent="0.3">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idden="1" x14ac:dyDescent="0.3">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idden="1" x14ac:dyDescent="0.3">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idden="1" x14ac:dyDescent="0.3">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idden="1" x14ac:dyDescent="0.3">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idden="1" x14ac:dyDescent="0.3">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idden="1" x14ac:dyDescent="0.3">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idden="1" x14ac:dyDescent="0.3">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idden="1" x14ac:dyDescent="0.3">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idden="1" x14ac:dyDescent="0.3">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idden="1" x14ac:dyDescent="0.3">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idden="1" x14ac:dyDescent="0.3">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idden="1" x14ac:dyDescent="0.3">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idden="1" x14ac:dyDescent="0.3">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idden="1" x14ac:dyDescent="0.3">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idden="1" x14ac:dyDescent="0.3">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idden="1" x14ac:dyDescent="0.3">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idden="1" x14ac:dyDescent="0.3">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idden="1" x14ac:dyDescent="0.3">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idden="1" x14ac:dyDescent="0.3">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idden="1" x14ac:dyDescent="0.3">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idden="1" x14ac:dyDescent="0.3">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idden="1" x14ac:dyDescent="0.3">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idden="1" x14ac:dyDescent="0.3">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idden="1" x14ac:dyDescent="0.3">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idden="1" x14ac:dyDescent="0.3">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idden="1" x14ac:dyDescent="0.3">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idden="1" x14ac:dyDescent="0.3">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idden="1" x14ac:dyDescent="0.3">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idden="1" x14ac:dyDescent="0.3">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idden="1" x14ac:dyDescent="0.3">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s="19" customFormat="1" hidden="1" x14ac:dyDescent="0.3">
      <c r="A733" s="17"/>
      <c r="B733" s="18"/>
      <c r="C733" s="18"/>
      <c r="D733" s="18"/>
      <c r="E733" s="18"/>
      <c r="G733" s="20"/>
      <c r="H733" s="20"/>
      <c r="I733" s="20"/>
      <c r="J733" s="17"/>
      <c r="K733" s="17"/>
      <c r="L733" s="21"/>
      <c r="M733" s="17"/>
      <c r="O733" s="22"/>
      <c r="P733" s="22"/>
      <c r="Q733" s="22"/>
      <c r="R733" s="23"/>
      <c r="S733" s="22"/>
      <c r="T733" s="22"/>
      <c r="U733" s="22"/>
      <c r="V733" s="24"/>
      <c r="W733" s="22"/>
      <c r="X733" s="22"/>
      <c r="Y733" s="22"/>
      <c r="Z733" s="24"/>
      <c r="AA733" s="18"/>
      <c r="AB733" s="18"/>
      <c r="AC733" s="18"/>
      <c r="AD733" s="25"/>
      <c r="AE733" s="18"/>
      <c r="AF733" s="18"/>
      <c r="AG733" s="18"/>
      <c r="AH733" s="25"/>
      <c r="AI733" s="25"/>
      <c r="AJ733" s="25"/>
      <c r="AK733" s="25"/>
      <c r="AL733" s="25"/>
      <c r="AM733" s="25"/>
      <c r="AN733" s="25"/>
      <c r="AO733" s="25"/>
      <c r="AP733" s="25"/>
      <c r="AQ733" s="25"/>
      <c r="AR733" s="25"/>
      <c r="AS733" s="25"/>
      <c r="AT733" s="25"/>
      <c r="AU733" s="162"/>
      <c r="AV733" s="163"/>
      <c r="AW733" s="164"/>
      <c r="AX733" s="165"/>
      <c r="AY733" s="166"/>
      <c r="AZ733" s="166"/>
      <c r="BA733" s="167"/>
      <c r="BB733" s="167"/>
      <c r="BC733" s="167"/>
      <c r="BD733" s="167"/>
      <c r="BE733" s="167"/>
      <c r="BF733" s="164"/>
    </row>
  </sheetData>
  <sheetProtection algorithmName="SHA-512" hashValue="AXWddKqLf3s6twzDdxiUwTtAJIWG+CmFulwmTsmDzwTLQqoUv4oJul0YdAKRp4vvkPm2cXaiWeHQ+cVS/oNEWQ==" saltValue="vTg1KetHYp9mJaifdhiftw==" spinCount="100000" sheet="1" objects="1" scenarios="1" formatColumns="0" formatRows="0"/>
  <dataConsolidate/>
  <mergeCells count="23">
    <mergeCell ref="BG1:BG2"/>
    <mergeCell ref="BH1:BH2"/>
    <mergeCell ref="M25:N25"/>
    <mergeCell ref="O2:R2"/>
    <mergeCell ref="S2:V2"/>
    <mergeCell ref="W2:Z2"/>
    <mergeCell ref="AA2:AD2"/>
    <mergeCell ref="AE2:AH2"/>
    <mergeCell ref="O1:AT1"/>
    <mergeCell ref="BF1:BF2"/>
    <mergeCell ref="AE25:AH25"/>
    <mergeCell ref="AA25:AD25"/>
    <mergeCell ref="W25:Z25"/>
    <mergeCell ref="S25:V25"/>
    <mergeCell ref="O25:R25"/>
    <mergeCell ref="AX1:BE1"/>
    <mergeCell ref="AV25:AW25"/>
    <mergeCell ref="AI2:AL2"/>
    <mergeCell ref="AM2:AP2"/>
    <mergeCell ref="AQ2:AT2"/>
    <mergeCell ref="AQ25:AT25"/>
    <mergeCell ref="AM25:AP25"/>
    <mergeCell ref="AI25:AL25"/>
  </mergeCells>
  <conditionalFormatting sqref="BG4:BG25">
    <cfRule type="expression" dxfId="170" priority="17">
      <formula>BG4=""</formula>
    </cfRule>
  </conditionalFormatting>
  <conditionalFormatting sqref="I4:J24">
    <cfRule type="expression" dxfId="169" priority="16">
      <formula>I4="N/A"</formula>
    </cfRule>
  </conditionalFormatting>
  <conditionalFormatting sqref="K4:K24">
    <cfRule type="expression" dxfId="168" priority="15">
      <formula>K4="N/A"</formula>
    </cfRule>
  </conditionalFormatting>
  <conditionalFormatting sqref="H9:H24">
    <cfRule type="expression" dxfId="167" priority="13">
      <formula>H9=0</formula>
    </cfRule>
    <cfRule type="expression" dxfId="166" priority="14">
      <formula>0</formula>
    </cfRule>
  </conditionalFormatting>
  <conditionalFormatting sqref="L4:L24">
    <cfRule type="expression" dxfId="165" priority="10">
      <formula>$L$4=0</formula>
    </cfRule>
    <cfRule type="expression" dxfId="164" priority="11">
      <formula>L4=0</formula>
    </cfRule>
    <cfRule type="expression" dxfId="163" priority="12">
      <formula>0</formula>
    </cfRule>
  </conditionalFormatting>
  <conditionalFormatting sqref="M4:M24">
    <cfRule type="expression" dxfId="162" priority="7">
      <formula>$L$4=0</formula>
    </cfRule>
    <cfRule type="expression" dxfId="161" priority="8">
      <formula>M4=0</formula>
    </cfRule>
    <cfRule type="expression" dxfId="160" priority="9">
      <formula>0</formula>
    </cfRule>
  </conditionalFormatting>
  <conditionalFormatting sqref="H7 H5">
    <cfRule type="expression" dxfId="159" priority="3">
      <formula>H5=0</formula>
    </cfRule>
    <cfRule type="expression" dxfId="158" priority="4">
      <formula>0</formula>
    </cfRule>
  </conditionalFormatting>
  <conditionalFormatting sqref="H6 H8 H4">
    <cfRule type="expression" dxfId="157" priority="1">
      <formula>H4=0</formula>
    </cfRule>
    <cfRule type="expression" dxfId="156" priority="2">
      <formula>0</formula>
    </cfRule>
  </conditionalFormatting>
  <dataValidations xWindow="139" yWindow="646" count="13">
    <dataValidation type="list" allowBlank="1" showInputMessage="1" showErrorMessage="1" sqref="G4:G24" xr:uid="{00000000-0002-0000-0200-000000000000}">
      <formula1>INDIRECT(SUBSTITUTE(SUBSTITUTE(E4," ","_"),",","?"))</formula1>
    </dataValidation>
    <dataValidation type="list" allowBlank="1" showInputMessage="1" showErrorMessage="1" sqref="D4:D24" xr:uid="{00000000-0002-0000-0200-000001000000}">
      <formula1>IF(E4="",INDIRECT(B4),INDIRECT("fakerange"))</formula1>
    </dataValidation>
    <dataValidation type="list" allowBlank="1" showInputMessage="1" showErrorMessage="1" sqref="E4:E24" xr:uid="{00000000-0002-0000-0200-000002000000}">
      <formula1>IF(G4="",INDIRECT(SUBSTITUTE(SUBSTITUTE(D4," ","_"),",","?")),INDIRECT("fakerange"))</formula1>
    </dataValidation>
    <dataValidation type="whole" operator="greaterThan" allowBlank="1" showInputMessage="1" showErrorMessage="1" promptTitle="Įrašykite reikšmę" prompt="Įįrašomas sveikas skaičius be vienetų pav." sqref="N4:N24" xr:uid="{00000000-0002-0000-0200-000003000000}">
      <formula1>0</formula1>
    </dataValidation>
    <dataValidation allowBlank="1" showErrorMessage="1" prompt=" " sqref="C4:C24" xr:uid="{00000000-0002-0000-0200-000004000000}"/>
    <dataValidation allowBlank="1" showInputMessage="1" showErrorMessage="1" promptTitle="Įrašykite reikšmę" prompt="Pildoma tuo atveju, kai pareiškėjas taiko kitokį negu skaičiuoklėje nustatytas pasirinkto papildomo rodiklio skaičiavimo metodą." sqref="AX4:BF24 AV4:AV24" xr:uid="{00000000-0002-0000-0200-000005000000}"/>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4" xr:uid="{00000000-0002-0000-0200-000006000000}"/>
    <dataValidation allowBlank="1" showInputMessage="1" showErrorMessage="1" promptTitle="Įrašykite reikšmę" prompt=" " sqref="BH4:BH24" xr:uid="{00000000-0002-0000-0200-000007000000}"/>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8" xr:uid="{00000000-0002-0000-0200-000008000000}"/>
    <dataValidation type="whole" operator="greaterThan" allowBlank="1" showInputMessage="1" showErrorMessage="1" promptTitle="Įrašykite reikšmę" prompt="Įrašomas sveikas skaičius be vienetų pav." sqref="AW4:AW24" xr:uid="{00000000-0002-0000-0200-000009000000}">
      <formula1>0</formula1>
    </dataValidation>
    <dataValidation operator="greaterThan" allowBlank="1" showInputMessage="1" showErrorMessage="1" promptTitle="Įrašykite reikšmę" prompt="Reišmė įrašoma tik tuo atveju, kai tai yra nurodyta skaičiavimo metode (&quot;5. Skaičiavimo metodas&quot;)." sqref="AS4:AS24 AO4:AO24 AK4:AK24 AG4:AG24 AC4:AC24 Y4:Y24 U4:U24 Q4:Q24" xr:uid="{00000000-0002-0000-0200-00000A000000}"/>
    <dataValidation type="whole" operator="greaterThan" allowBlank="1" showInputMessage="1" showErrorMessage="1" promptTitle="Įrašykite reikšmę" prompt=" " sqref="AQ4:AR24 AM4:AN24 AI4:AJ24 AE4:AF24 AA4:AB24 W4:X24 S4:T24 O4:P24" xr:uid="{00000000-0002-0000-0200-00000B000000}">
      <formula1>0</formula1>
    </dataValidation>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9:K24" xr:uid="{00000000-0002-0000-0200-00000C000000}"/>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1706880</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9" yWindow="646" count="4">
        <x14:dataValidation type="list" allowBlank="1" showInputMessage="1" showErrorMessage="1" promptTitle="Pasirinkite reikšmę" prompt=" " xr:uid="{00000000-0002-0000-0200-00000D000000}">
          <x14:formula1>
            <xm:f>IF(D4="",Papildomas_klasifikatoriai!$C$4:$C$9,INDIRECT("fakerange"))</xm:f>
          </x14:formula1>
          <xm:sqref>B4:B24</xm:sqref>
        </x14:dataValidation>
        <x14:dataValidation type="list" allowBlank="1" showInputMessage="1" showErrorMessage="1" promptTitle="Pasirinkite reikšmę" prompt=" " xr:uid="{00000000-0002-0000-0200-00000E000000}">
          <x14:formula1>
            <xm:f>Papildomas_klasifikatoriai!$B$4:$B$38</xm:f>
          </x14:formula1>
          <xm:sqref>F4:F24</xm:sqref>
        </x14:dataValidation>
        <x14:dataValidation type="list" allowBlank="1" showInputMessage="1" showErrorMessage="1" promptTitle="Pasirinkite reikšmę" prompt="Pasirenkama iš klasifikatoriaus, jei veikla vykdoma pagal &quot;Švietimas&quot; veiklos sritį" xr:uid="{00000000-0002-0000-0200-00000F000000}">
          <x14:formula1>
            <xm:f>Papildomas_klasifikatoriai!$F$5:$F$10</xm:f>
          </x14:formula1>
          <xm:sqref>J4:J24</xm:sqref>
        </x14:dataValidation>
        <x14:dataValidation type="list" allowBlank="1" showInputMessage="1" showErrorMessage="1" promptTitle="Pasirinkite reikšmę" prompt="Pasirenkama iš klasifikatoriaus, jei veikla vykdoma pagal &quot;Sveikata&quot; veiklos sritį" xr:uid="{00000000-0002-0000-0200-000010000000}">
          <x14:formula1>
            <xm:f>Papildomas_klasifikatoriai!$G$4:$G$11</xm:f>
          </x14:formula1>
          <xm:sqref>I4:I24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XFC19"/>
  <sheetViews>
    <sheetView zoomScaleNormal="100" workbookViewId="0">
      <selection activeCell="I3" sqref="I3"/>
    </sheetView>
  </sheetViews>
  <sheetFormatPr defaultColWidth="0" defaultRowHeight="13.2" zeroHeight="1" x14ac:dyDescent="0.25"/>
  <cols>
    <col min="1" max="1" width="21.6640625" style="182" customWidth="1"/>
    <col min="2" max="2" width="19" style="183" customWidth="1"/>
    <col min="3" max="9" width="19" style="182" customWidth="1"/>
    <col min="10" max="16383" width="8.88671875" style="182" hidden="1"/>
    <col min="16384" max="16384" width="1.33203125" style="182" hidden="1"/>
  </cols>
  <sheetData>
    <row r="1" spans="1:9" s="188" customFormat="1" ht="52.5" customHeight="1" x14ac:dyDescent="0.3">
      <c r="A1" s="288" t="s">
        <v>484</v>
      </c>
      <c r="B1" s="289"/>
      <c r="C1" s="289"/>
      <c r="D1" s="289"/>
      <c r="E1" s="289"/>
      <c r="F1" s="289"/>
      <c r="G1" s="289"/>
      <c r="H1" s="289"/>
      <c r="I1" s="289"/>
    </row>
    <row r="2" spans="1:9" s="188" customFormat="1" ht="25.2" customHeight="1" x14ac:dyDescent="0.3">
      <c r="A2" s="187" t="s">
        <v>10</v>
      </c>
      <c r="B2" s="187">
        <v>2018</v>
      </c>
      <c r="C2" s="186">
        <v>2019</v>
      </c>
      <c r="D2" s="187">
        <v>2020</v>
      </c>
      <c r="E2" s="186">
        <v>2021</v>
      </c>
      <c r="F2" s="186">
        <v>2022</v>
      </c>
      <c r="G2" s="186">
        <v>2023</v>
      </c>
      <c r="H2" s="186">
        <v>2024</v>
      </c>
      <c r="I2" s="186">
        <v>2025</v>
      </c>
    </row>
    <row r="3" spans="1:9" s="188" customFormat="1" ht="62.4" x14ac:dyDescent="0.3">
      <c r="A3" s="185" t="s">
        <v>377</v>
      </c>
      <c r="B3" s="184">
        <f>Skaičiuoklė!O25</f>
        <v>0</v>
      </c>
      <c r="C3" s="184">
        <f>Skaičiuoklė!S25</f>
        <v>0</v>
      </c>
      <c r="D3" s="184">
        <f>Skaičiuoklė!W25</f>
        <v>0</v>
      </c>
      <c r="E3" s="184">
        <f>Skaičiuoklė!AA25</f>
        <v>0</v>
      </c>
      <c r="F3" s="184">
        <f>Skaičiuoklė!AE25</f>
        <v>0</v>
      </c>
      <c r="G3" s="184">
        <f>Skaičiuoklė!AI25</f>
        <v>0</v>
      </c>
      <c r="H3" s="184">
        <f>Skaičiuoklė!AM25</f>
        <v>0</v>
      </c>
      <c r="I3" s="184">
        <f>Skaičiuoklė!AQ25</f>
        <v>0</v>
      </c>
    </row>
    <row r="4" spans="1:9" ht="21.75" hidden="1" customHeight="1" x14ac:dyDescent="0.25">
      <c r="A4" s="207"/>
      <c r="B4" s="81"/>
      <c r="C4" s="207"/>
      <c r="D4" s="207"/>
      <c r="E4" s="207"/>
      <c r="F4" s="207"/>
      <c r="G4" s="207"/>
      <c r="H4" s="207"/>
      <c r="I4" s="207"/>
    </row>
    <row r="5" spans="1:9" ht="23.25" hidden="1" customHeight="1" x14ac:dyDescent="0.25">
      <c r="A5" s="207"/>
      <c r="B5" s="81"/>
      <c r="C5" s="207"/>
      <c r="D5" s="207"/>
      <c r="E5" s="207"/>
      <c r="F5" s="207"/>
      <c r="G5" s="207"/>
      <c r="H5" s="207"/>
      <c r="I5" s="207"/>
    </row>
    <row r="6" spans="1:9" ht="25.5" hidden="1" customHeight="1" x14ac:dyDescent="0.25">
      <c r="A6" s="207"/>
      <c r="B6" s="81"/>
      <c r="C6" s="207"/>
      <c r="D6" s="207"/>
      <c r="E6" s="207"/>
      <c r="F6" s="207"/>
      <c r="G6" s="207"/>
      <c r="H6" s="207"/>
      <c r="I6" s="207"/>
    </row>
    <row r="7" spans="1:9" ht="28.5" hidden="1" customHeight="1" x14ac:dyDescent="0.25">
      <c r="A7" s="207"/>
      <c r="B7" s="81"/>
      <c r="C7" s="207"/>
      <c r="D7" s="207"/>
      <c r="E7" s="207"/>
      <c r="F7" s="207"/>
      <c r="G7" s="207"/>
      <c r="H7" s="207"/>
      <c r="I7" s="207"/>
    </row>
    <row r="8" spans="1:9" ht="27.75" hidden="1" customHeight="1" x14ac:dyDescent="0.25">
      <c r="A8" s="207"/>
      <c r="B8" s="81"/>
      <c r="C8" s="207"/>
      <c r="D8" s="207"/>
      <c r="E8" s="207"/>
      <c r="F8" s="207"/>
      <c r="G8" s="207"/>
      <c r="H8" s="207"/>
      <c r="I8" s="207"/>
    </row>
    <row r="9" spans="1:9" hidden="1" x14ac:dyDescent="0.25"/>
    <row r="10" spans="1:9" hidden="1" x14ac:dyDescent="0.25"/>
    <row r="11" spans="1:9" hidden="1" x14ac:dyDescent="0.25"/>
    <row r="12" spans="1:9" hidden="1" x14ac:dyDescent="0.25"/>
    <row r="13" spans="1:9" hidden="1" x14ac:dyDescent="0.25"/>
    <row r="14" spans="1:9" hidden="1" x14ac:dyDescent="0.25"/>
    <row r="15" spans="1:9" hidden="1" x14ac:dyDescent="0.25"/>
    <row r="16" spans="1:9" hidden="1" x14ac:dyDescent="0.25"/>
    <row r="17" hidden="1" x14ac:dyDescent="0.25"/>
    <row r="18" hidden="1" x14ac:dyDescent="0.25"/>
    <row r="19" hidden="1" x14ac:dyDescent="0.25"/>
  </sheetData>
  <sheetProtection algorithmName="SHA-512" hashValue="NMQeVDYjyTMyqssf6QiD2ewoZE4ayQK1N4LvuNu/kKtUFCywS/yCouF7XtT+3+OmyIk62+/tvTeksd35OwcEXw==" saltValue="RGIu7T9Uezq134ebsGX+7A==" spinCount="100000" sheet="1" objects="1" scenarios="1" selectLockedCells="1"/>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55"/>
  <sheetViews>
    <sheetView workbookViewId="0">
      <selection activeCell="A46" sqref="A46"/>
    </sheetView>
  </sheetViews>
  <sheetFormatPr defaultColWidth="0" defaultRowHeight="15.6" zeroHeight="1" x14ac:dyDescent="0.3"/>
  <cols>
    <col min="1" max="1" width="64.5546875" style="188" customWidth="1"/>
    <col min="2" max="2" width="54" style="189" customWidth="1"/>
    <col min="3" max="3" width="68.109375" style="188" customWidth="1"/>
    <col min="4" max="4" width="40.6640625" style="188" customWidth="1"/>
    <col min="5" max="16384" width="8.88671875" style="188" hidden="1"/>
  </cols>
  <sheetData>
    <row r="1" spans="1:4" ht="25.2" customHeight="1" x14ac:dyDescent="0.3">
      <c r="A1" s="290" t="s">
        <v>420</v>
      </c>
      <c r="B1" s="290"/>
      <c r="C1" s="290"/>
      <c r="D1" s="179"/>
    </row>
    <row r="2" spans="1:4" x14ac:dyDescent="0.3">
      <c r="A2" s="190" t="s">
        <v>381</v>
      </c>
      <c r="B2" s="196" t="s">
        <v>380</v>
      </c>
      <c r="C2" s="196" t="s">
        <v>379</v>
      </c>
      <c r="D2" s="179"/>
    </row>
    <row r="3" spans="1:4" s="214" customFormat="1" x14ac:dyDescent="0.3">
      <c r="A3" s="195" t="s">
        <v>62</v>
      </c>
      <c r="B3" s="221" t="s">
        <v>411</v>
      </c>
      <c r="C3" s="211" t="s">
        <v>410</v>
      </c>
      <c r="D3" s="215"/>
    </row>
    <row r="4" spans="1:4" s="214" customFormat="1" x14ac:dyDescent="0.3">
      <c r="A4" s="195" t="s">
        <v>131</v>
      </c>
      <c r="B4" s="221" t="s">
        <v>411</v>
      </c>
      <c r="C4" s="211" t="s">
        <v>410</v>
      </c>
      <c r="D4" s="215"/>
    </row>
    <row r="5" spans="1:4" s="214" customFormat="1" x14ac:dyDescent="0.3">
      <c r="A5" s="195" t="s">
        <v>132</v>
      </c>
      <c r="B5" s="221" t="s">
        <v>411</v>
      </c>
      <c r="C5" s="211" t="s">
        <v>410</v>
      </c>
      <c r="D5" s="215"/>
    </row>
    <row r="6" spans="1:4" s="214" customFormat="1" ht="46.8" x14ac:dyDescent="0.3">
      <c r="A6" s="217" t="s">
        <v>133</v>
      </c>
      <c r="B6" s="212" t="s">
        <v>419</v>
      </c>
      <c r="C6" s="211" t="s">
        <v>418</v>
      </c>
      <c r="D6" s="215"/>
    </row>
    <row r="7" spans="1:4" s="214" customFormat="1" ht="31.2" x14ac:dyDescent="0.3">
      <c r="A7" s="195" t="s">
        <v>417</v>
      </c>
      <c r="B7" s="212" t="s">
        <v>416</v>
      </c>
      <c r="C7" s="211" t="s">
        <v>410</v>
      </c>
      <c r="D7" s="215"/>
    </row>
    <row r="8" spans="1:4" s="214" customFormat="1" x14ac:dyDescent="0.3">
      <c r="A8" s="222" t="s">
        <v>1</v>
      </c>
      <c r="B8" s="212" t="s">
        <v>415</v>
      </c>
      <c r="C8" s="211" t="s">
        <v>410</v>
      </c>
      <c r="D8" s="215"/>
    </row>
    <row r="9" spans="1:4" s="214" customFormat="1" ht="46.95" customHeight="1" x14ac:dyDescent="0.3">
      <c r="A9" s="195" t="s">
        <v>2</v>
      </c>
      <c r="B9" s="212" t="s">
        <v>413</v>
      </c>
      <c r="C9" s="211" t="s">
        <v>414</v>
      </c>
      <c r="D9" s="215"/>
    </row>
    <row r="10" spans="1:4" s="214" customFormat="1" ht="48.6" customHeight="1" x14ac:dyDescent="0.3">
      <c r="A10" s="195" t="s">
        <v>134</v>
      </c>
      <c r="B10" s="212" t="s">
        <v>413</v>
      </c>
      <c r="C10" s="211" t="s">
        <v>412</v>
      </c>
      <c r="D10" s="215"/>
    </row>
    <row r="11" spans="1:4" s="214" customFormat="1" x14ac:dyDescent="0.3">
      <c r="A11" s="195" t="s">
        <v>45</v>
      </c>
      <c r="B11" s="221" t="s">
        <v>411</v>
      </c>
      <c r="C11" s="211" t="s">
        <v>410</v>
      </c>
      <c r="D11" s="215"/>
    </row>
    <row r="12" spans="1:4" s="214" customFormat="1" ht="31.2" x14ac:dyDescent="0.3">
      <c r="A12" s="195" t="s">
        <v>3</v>
      </c>
      <c r="B12" s="212" t="s">
        <v>395</v>
      </c>
      <c r="C12" s="211" t="s">
        <v>409</v>
      </c>
      <c r="D12" s="215"/>
    </row>
    <row r="13" spans="1:4" s="214" customFormat="1" ht="15.6" customHeight="1" x14ac:dyDescent="0.3">
      <c r="A13" s="195" t="s">
        <v>4</v>
      </c>
      <c r="B13" s="212" t="s">
        <v>408</v>
      </c>
      <c r="C13" s="220" t="s">
        <v>407</v>
      </c>
      <c r="D13" s="215"/>
    </row>
    <row r="14" spans="1:4" s="214" customFormat="1" ht="72.75" customHeight="1" x14ac:dyDescent="0.3">
      <c r="A14" s="195" t="s">
        <v>40</v>
      </c>
      <c r="B14" s="212" t="s">
        <v>406</v>
      </c>
      <c r="C14" s="219" t="s">
        <v>486</v>
      </c>
      <c r="D14" s="215"/>
    </row>
    <row r="15" spans="1:4" s="214" customFormat="1" ht="63.75" customHeight="1" x14ac:dyDescent="0.3">
      <c r="A15" s="195" t="s">
        <v>41</v>
      </c>
      <c r="B15" s="212" t="s">
        <v>406</v>
      </c>
      <c r="C15" s="219" t="s">
        <v>485</v>
      </c>
      <c r="D15" s="215"/>
    </row>
    <row r="16" spans="1:4" s="214" customFormat="1" ht="93" customHeight="1" x14ac:dyDescent="0.3">
      <c r="A16" s="195" t="s">
        <v>11</v>
      </c>
      <c r="B16" s="212" t="s">
        <v>405</v>
      </c>
      <c r="C16" s="211" t="s">
        <v>404</v>
      </c>
      <c r="D16" s="215"/>
    </row>
    <row r="17" spans="1:4" s="214" customFormat="1" ht="100.5" customHeight="1" x14ac:dyDescent="0.3">
      <c r="A17" s="195" t="s">
        <v>5</v>
      </c>
      <c r="B17" s="212" t="s">
        <v>403</v>
      </c>
      <c r="C17" s="211" t="s">
        <v>402</v>
      </c>
      <c r="D17" s="215"/>
    </row>
    <row r="18" spans="1:4" s="214" customFormat="1" ht="31.2" x14ac:dyDescent="0.3">
      <c r="A18" s="195" t="s">
        <v>401</v>
      </c>
      <c r="B18" s="212" t="s">
        <v>400</v>
      </c>
      <c r="C18" s="213" t="s">
        <v>399</v>
      </c>
      <c r="D18" s="215"/>
    </row>
    <row r="19" spans="1:4" s="214" customFormat="1" ht="46.8" x14ac:dyDescent="0.3">
      <c r="A19" s="195" t="s">
        <v>25</v>
      </c>
      <c r="B19" s="218" t="s">
        <v>398</v>
      </c>
      <c r="C19" s="211" t="s">
        <v>397</v>
      </c>
      <c r="D19" s="215"/>
    </row>
    <row r="20" spans="1:4" s="214" customFormat="1" ht="46.8" x14ac:dyDescent="0.3">
      <c r="A20" s="195" t="s">
        <v>49</v>
      </c>
      <c r="B20" s="216" t="s">
        <v>395</v>
      </c>
      <c r="C20" s="211" t="s">
        <v>396</v>
      </c>
      <c r="D20" s="215"/>
    </row>
    <row r="21" spans="1:4" s="214" customFormat="1" ht="46.8" x14ac:dyDescent="0.3">
      <c r="A21" s="217" t="s">
        <v>25</v>
      </c>
      <c r="B21" s="216" t="s">
        <v>395</v>
      </c>
      <c r="C21" s="211" t="s">
        <v>396</v>
      </c>
      <c r="D21" s="215"/>
    </row>
    <row r="22" spans="1:4" s="214" customFormat="1" ht="46.8" x14ac:dyDescent="0.3">
      <c r="A22" s="217" t="s">
        <v>12</v>
      </c>
      <c r="B22" s="216" t="s">
        <v>395</v>
      </c>
      <c r="C22" s="211" t="s">
        <v>396</v>
      </c>
      <c r="D22" s="215"/>
    </row>
    <row r="23" spans="1:4" s="214" customFormat="1" ht="46.8" x14ac:dyDescent="0.3">
      <c r="A23" s="195" t="s">
        <v>42</v>
      </c>
      <c r="B23" s="212" t="s">
        <v>395</v>
      </c>
      <c r="C23" s="211" t="s">
        <v>394</v>
      </c>
      <c r="D23" s="215"/>
    </row>
    <row r="24" spans="1:4" s="214" customFormat="1" ht="31.2" x14ac:dyDescent="0.3">
      <c r="A24" s="195" t="s">
        <v>393</v>
      </c>
      <c r="B24" s="212" t="s">
        <v>392</v>
      </c>
      <c r="C24" s="211" t="s">
        <v>391</v>
      </c>
      <c r="D24" s="215"/>
    </row>
    <row r="25" spans="1:4" s="214" customFormat="1" ht="31.2" x14ac:dyDescent="0.3">
      <c r="A25" s="195" t="s">
        <v>50</v>
      </c>
      <c r="B25" s="216" t="s">
        <v>386</v>
      </c>
      <c r="C25" s="211" t="s">
        <v>390</v>
      </c>
      <c r="D25" s="215"/>
    </row>
    <row r="26" spans="1:4" s="214" customFormat="1" ht="31.2" x14ac:dyDescent="0.3">
      <c r="A26" s="217" t="s">
        <v>44</v>
      </c>
      <c r="B26" s="216" t="s">
        <v>386</v>
      </c>
      <c r="C26" s="211" t="s">
        <v>389</v>
      </c>
      <c r="D26" s="215"/>
    </row>
    <row r="27" spans="1:4" s="214" customFormat="1" x14ac:dyDescent="0.3">
      <c r="A27" s="217" t="s">
        <v>46</v>
      </c>
      <c r="B27" s="212" t="s">
        <v>388</v>
      </c>
      <c r="C27" s="211" t="s">
        <v>387</v>
      </c>
      <c r="D27" s="215"/>
    </row>
    <row r="28" spans="1:4" s="214" customFormat="1" x14ac:dyDescent="0.3">
      <c r="A28" s="217" t="s">
        <v>160</v>
      </c>
      <c r="B28" s="216" t="s">
        <v>386</v>
      </c>
      <c r="C28" s="211" t="s">
        <v>385</v>
      </c>
      <c r="D28" s="215"/>
    </row>
    <row r="29" spans="1:4" s="214" customFormat="1" x14ac:dyDescent="0.3">
      <c r="A29" s="217" t="s">
        <v>161</v>
      </c>
      <c r="B29" s="216" t="s">
        <v>386</v>
      </c>
      <c r="C29" s="211" t="s">
        <v>385</v>
      </c>
      <c r="D29" s="215"/>
    </row>
    <row r="30" spans="1:4" s="214" customFormat="1" x14ac:dyDescent="0.3">
      <c r="A30" s="217" t="s">
        <v>162</v>
      </c>
      <c r="B30" s="216" t="s">
        <v>386</v>
      </c>
      <c r="C30" s="211" t="s">
        <v>385</v>
      </c>
      <c r="D30" s="215"/>
    </row>
    <row r="31" spans="1:4" s="214" customFormat="1" x14ac:dyDescent="0.3">
      <c r="A31" s="217" t="s">
        <v>163</v>
      </c>
      <c r="B31" s="216" t="s">
        <v>386</v>
      </c>
      <c r="C31" s="211" t="s">
        <v>385</v>
      </c>
      <c r="D31" s="215"/>
    </row>
    <row r="32" spans="1:4" s="214" customFormat="1" x14ac:dyDescent="0.3">
      <c r="A32" s="213" t="s">
        <v>164</v>
      </c>
      <c r="B32" s="216" t="s">
        <v>386</v>
      </c>
      <c r="C32" s="211" t="s">
        <v>385</v>
      </c>
      <c r="D32" s="215"/>
    </row>
    <row r="33" spans="1:4" s="214" customFormat="1" x14ac:dyDescent="0.3">
      <c r="A33" s="213" t="s">
        <v>165</v>
      </c>
      <c r="B33" s="216" t="s">
        <v>386</v>
      </c>
      <c r="C33" s="211" t="s">
        <v>385</v>
      </c>
      <c r="D33" s="215"/>
    </row>
    <row r="34" spans="1:4" s="214" customFormat="1" x14ac:dyDescent="0.3">
      <c r="A34" s="213" t="s">
        <v>166</v>
      </c>
      <c r="B34" s="216" t="s">
        <v>386</v>
      </c>
      <c r="C34" s="211" t="s">
        <v>385</v>
      </c>
      <c r="D34" s="215"/>
    </row>
    <row r="35" spans="1:4" s="214" customFormat="1" x14ac:dyDescent="0.3">
      <c r="A35" s="213" t="s">
        <v>167</v>
      </c>
      <c r="B35" s="216" t="s">
        <v>386</v>
      </c>
      <c r="C35" s="211" t="s">
        <v>385</v>
      </c>
      <c r="D35" s="215"/>
    </row>
    <row r="36" spans="1:4" s="214" customFormat="1" x14ac:dyDescent="0.3">
      <c r="A36" s="213" t="s">
        <v>168</v>
      </c>
      <c r="B36" s="216" t="s">
        <v>386</v>
      </c>
      <c r="C36" s="211" t="s">
        <v>385</v>
      </c>
      <c r="D36" s="215"/>
    </row>
    <row r="37" spans="1:4" s="214" customFormat="1" x14ac:dyDescent="0.3">
      <c r="A37" s="213" t="s">
        <v>169</v>
      </c>
      <c r="B37" s="216" t="s">
        <v>386</v>
      </c>
      <c r="C37" s="211" t="s">
        <v>385</v>
      </c>
      <c r="D37" s="215"/>
    </row>
    <row r="38" spans="1:4" s="214" customFormat="1" x14ac:dyDescent="0.3">
      <c r="A38" s="213" t="s">
        <v>170</v>
      </c>
      <c r="B38" s="216" t="s">
        <v>386</v>
      </c>
      <c r="C38" s="211" t="s">
        <v>385</v>
      </c>
      <c r="D38" s="215"/>
    </row>
    <row r="39" spans="1:4" s="214" customFormat="1" x14ac:dyDescent="0.3">
      <c r="A39" s="213" t="s">
        <v>171</v>
      </c>
      <c r="B39" s="216" t="s">
        <v>386</v>
      </c>
      <c r="C39" s="211" t="s">
        <v>385</v>
      </c>
      <c r="D39" s="215"/>
    </row>
    <row r="40" spans="1:4" s="214" customFormat="1" x14ac:dyDescent="0.3">
      <c r="A40" s="213" t="s">
        <v>172</v>
      </c>
      <c r="B40" s="216" t="s">
        <v>386</v>
      </c>
      <c r="C40" s="211" t="s">
        <v>385</v>
      </c>
      <c r="D40" s="215"/>
    </row>
    <row r="41" spans="1:4" s="214" customFormat="1" x14ac:dyDescent="0.3">
      <c r="A41" s="213" t="s">
        <v>173</v>
      </c>
      <c r="B41" s="216" t="s">
        <v>386</v>
      </c>
      <c r="C41" s="211" t="s">
        <v>385</v>
      </c>
      <c r="D41" s="215"/>
    </row>
    <row r="42" spans="1:4" s="214" customFormat="1" ht="31.2" x14ac:dyDescent="0.3">
      <c r="A42" s="211" t="s">
        <v>174</v>
      </c>
      <c r="B42" s="216" t="s">
        <v>386</v>
      </c>
      <c r="C42" s="211" t="s">
        <v>385</v>
      </c>
      <c r="D42" s="215"/>
    </row>
    <row r="43" spans="1:4" s="214" customFormat="1" x14ac:dyDescent="0.3">
      <c r="A43" s="213" t="s">
        <v>175</v>
      </c>
      <c r="B43" s="216" t="s">
        <v>386</v>
      </c>
      <c r="C43" s="211" t="s">
        <v>385</v>
      </c>
      <c r="D43" s="215"/>
    </row>
    <row r="44" spans="1:4" s="214" customFormat="1" x14ac:dyDescent="0.3">
      <c r="A44" s="213" t="s">
        <v>176</v>
      </c>
      <c r="B44" s="216" t="s">
        <v>386</v>
      </c>
      <c r="C44" s="211" t="s">
        <v>385</v>
      </c>
      <c r="D44" s="215"/>
    </row>
    <row r="45" spans="1:4" s="214" customFormat="1" x14ac:dyDescent="0.3">
      <c r="A45" s="213" t="s">
        <v>47</v>
      </c>
      <c r="B45" s="216" t="s">
        <v>386</v>
      </c>
      <c r="C45" s="211" t="s">
        <v>385</v>
      </c>
      <c r="D45" s="215"/>
    </row>
    <row r="46" spans="1:4" s="209" customFormat="1" x14ac:dyDescent="0.3">
      <c r="A46" s="213" t="s">
        <v>48</v>
      </c>
      <c r="B46" s="212" t="s">
        <v>384</v>
      </c>
      <c r="C46" s="211" t="s">
        <v>383</v>
      </c>
      <c r="D46" s="210"/>
    </row>
    <row r="47" spans="1:4" s="192" customFormat="1" x14ac:dyDescent="0.3">
      <c r="A47" s="208"/>
      <c r="B47" s="194"/>
      <c r="C47" s="193"/>
    </row>
    <row r="48" spans="1:4" x14ac:dyDescent="0.3">
      <c r="A48" s="291" t="s">
        <v>382</v>
      </c>
      <c r="B48" s="291"/>
      <c r="C48" s="291"/>
      <c r="D48" s="291"/>
    </row>
    <row r="49" spans="1:4" ht="31.2" x14ac:dyDescent="0.3">
      <c r="A49" s="190" t="s">
        <v>381</v>
      </c>
      <c r="B49" s="190" t="s">
        <v>380</v>
      </c>
      <c r="C49" s="191" t="s">
        <v>379</v>
      </c>
      <c r="D49" s="190" t="s">
        <v>378</v>
      </c>
    </row>
    <row r="50" spans="1:4" x14ac:dyDescent="0.3">
      <c r="A50" s="228"/>
      <c r="B50" s="229"/>
      <c r="C50" s="228"/>
      <c r="D50" s="228"/>
    </row>
    <row r="51" spans="1:4" x14ac:dyDescent="0.3">
      <c r="A51" s="228"/>
      <c r="B51" s="229"/>
      <c r="C51" s="228"/>
      <c r="D51" s="228"/>
    </row>
    <row r="52" spans="1:4" x14ac:dyDescent="0.3">
      <c r="A52" s="228"/>
      <c r="B52" s="229"/>
      <c r="C52" s="228"/>
      <c r="D52" s="228"/>
    </row>
    <row r="53" spans="1:4" x14ac:dyDescent="0.3">
      <c r="A53" s="228"/>
      <c r="B53" s="229"/>
      <c r="C53" s="228"/>
      <c r="D53" s="228"/>
    </row>
    <row r="54" spans="1:4" x14ac:dyDescent="0.3">
      <c r="A54" s="228"/>
      <c r="B54" s="229"/>
      <c r="C54" s="228"/>
      <c r="D54" s="228"/>
    </row>
    <row r="55" spans="1:4" hidden="1" x14ac:dyDescent="0.3"/>
  </sheetData>
  <sheetProtection algorithmName="SHA-512" hashValue="L5EzPS4niOSioKkUvuvotQKBeJp78zaiuNiqBzk45jjA84g2qXgik7x6S+PGI0moFZc77SdPhzNUb61Iky06jQ==" saltValue="6KmagQ+EIcZgahhW6QuDqA==" spinCount="100000" sheet="1" objects="1" scenarios="1"/>
  <mergeCells count="2">
    <mergeCell ref="A1:C1"/>
    <mergeCell ref="A48:D48"/>
  </mergeCells>
  <hyperlinks>
    <hyperlink ref="B8" r:id="rId1" xr:uid="{00000000-0004-0000-0400-000000000000}"/>
    <hyperlink ref="B7" r:id="rId2" xr:uid="{00000000-0004-0000-0400-000001000000}"/>
    <hyperlink ref="B14" r:id="rId3" xr:uid="{00000000-0004-0000-0400-000002000000}"/>
    <hyperlink ref="B15" r:id="rId4" xr:uid="{00000000-0004-0000-0400-000003000000}"/>
    <hyperlink ref="B13" r:id="rId5" xr:uid="{00000000-0004-0000-0400-000004000000}"/>
    <hyperlink ref="B16" r:id="rId6" location="/" xr:uid="{00000000-0004-0000-0400-000005000000}"/>
    <hyperlink ref="B17" r:id="rId7" location="/" xr:uid="{00000000-0004-0000-0400-000006000000}"/>
    <hyperlink ref="B18" r:id="rId8" xr:uid="{00000000-0004-0000-0400-000007000000}"/>
    <hyperlink ref="B12" r:id="rId9" location="/" xr:uid="{00000000-0004-0000-0400-000008000000}"/>
    <hyperlink ref="B23" r:id="rId10" location="/" xr:uid="{00000000-0004-0000-0400-000009000000}"/>
    <hyperlink ref="B24" r:id="rId11" location="/" xr:uid="{00000000-0004-0000-0400-00000A000000}"/>
    <hyperlink ref="B19" r:id="rId12" location="/" xr:uid="{00000000-0004-0000-0400-00000B000000}"/>
    <hyperlink ref="B3" r:id="rId13" xr:uid="{00000000-0004-0000-0400-00000C000000}"/>
    <hyperlink ref="B6" r:id="rId14" xr:uid="{00000000-0004-0000-0400-00000D000000}"/>
    <hyperlink ref="B4" r:id="rId15" xr:uid="{00000000-0004-0000-0400-00000E000000}"/>
    <hyperlink ref="B5" r:id="rId16" xr:uid="{00000000-0004-0000-0400-00000F000000}"/>
    <hyperlink ref="B11" r:id="rId17" xr:uid="{00000000-0004-0000-0400-000010000000}"/>
    <hyperlink ref="B27" r:id="rId18" xr:uid="{00000000-0004-0000-0400-000011000000}"/>
    <hyperlink ref="B46" r:id="rId19" xr:uid="{00000000-0004-0000-0400-000012000000}"/>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workbookViewId="0">
      <selection activeCell="B4" sqref="B4"/>
    </sheetView>
  </sheetViews>
  <sheetFormatPr defaultRowHeight="14.4" x14ac:dyDescent="0.3"/>
  <cols>
    <col min="1" max="1" width="37.88671875" customWidth="1"/>
    <col min="2" max="2" width="86.88671875" customWidth="1"/>
  </cols>
  <sheetData>
    <row r="1" spans="1:2" ht="15.6" x14ac:dyDescent="0.3">
      <c r="A1" s="290" t="s">
        <v>456</v>
      </c>
      <c r="B1" s="290"/>
    </row>
    <row r="2" spans="1:2" ht="15.6" x14ac:dyDescent="0.3">
      <c r="A2" s="196" t="s">
        <v>455</v>
      </c>
      <c r="B2" s="226" t="s">
        <v>454</v>
      </c>
    </row>
    <row r="3" spans="1:2" ht="31.2" x14ac:dyDescent="0.3">
      <c r="A3" s="224" t="s">
        <v>453</v>
      </c>
      <c r="B3" s="223" t="s">
        <v>452</v>
      </c>
    </row>
    <row r="4" spans="1:2" ht="78.599999999999994" x14ac:dyDescent="0.3">
      <c r="A4" s="224" t="s">
        <v>496</v>
      </c>
      <c r="B4" s="223" t="s">
        <v>495</v>
      </c>
    </row>
    <row r="5" spans="1:2" ht="62.4" x14ac:dyDescent="0.3">
      <c r="A5" s="224" t="s">
        <v>451</v>
      </c>
      <c r="B5" s="223" t="s">
        <v>450</v>
      </c>
    </row>
    <row r="6" spans="1:2" ht="31.2" x14ac:dyDescent="0.3">
      <c r="A6" s="224" t="s">
        <v>449</v>
      </c>
      <c r="B6" s="223" t="s">
        <v>494</v>
      </c>
    </row>
    <row r="7" spans="1:2" ht="15.6" x14ac:dyDescent="0.3">
      <c r="A7" s="224" t="s">
        <v>448</v>
      </c>
      <c r="B7" s="223" t="s">
        <v>447</v>
      </c>
    </row>
    <row r="8" spans="1:2" ht="46.8" x14ac:dyDescent="0.3">
      <c r="A8" s="224" t="s">
        <v>446</v>
      </c>
      <c r="B8" s="223" t="s">
        <v>445</v>
      </c>
    </row>
    <row r="9" spans="1:2" ht="15.6" x14ac:dyDescent="0.3">
      <c r="A9" s="224" t="s">
        <v>132</v>
      </c>
      <c r="B9" s="223" t="s">
        <v>444</v>
      </c>
    </row>
    <row r="10" spans="1:2" ht="31.2" x14ac:dyDescent="0.3">
      <c r="A10" s="224" t="s">
        <v>443</v>
      </c>
      <c r="B10" s="223" t="s">
        <v>442</v>
      </c>
    </row>
    <row r="11" spans="1:2" ht="46.8" x14ac:dyDescent="0.3">
      <c r="A11" s="224" t="s">
        <v>441</v>
      </c>
      <c r="B11" s="223" t="s">
        <v>440</v>
      </c>
    </row>
    <row r="12" spans="1:2" ht="78" x14ac:dyDescent="0.3">
      <c r="A12" s="224" t="s">
        <v>439</v>
      </c>
      <c r="B12" s="223" t="s">
        <v>438</v>
      </c>
    </row>
    <row r="13" spans="1:2" ht="93.6" x14ac:dyDescent="0.3">
      <c r="A13" s="224" t="s">
        <v>437</v>
      </c>
      <c r="B13" s="223" t="s">
        <v>493</v>
      </c>
    </row>
    <row r="14" spans="1:2" ht="78" x14ac:dyDescent="0.3">
      <c r="A14" s="224" t="s">
        <v>436</v>
      </c>
      <c r="B14" s="223" t="s">
        <v>435</v>
      </c>
    </row>
    <row r="15" spans="1:2" ht="15.6" x14ac:dyDescent="0.3">
      <c r="A15" s="224" t="s">
        <v>434</v>
      </c>
      <c r="B15" s="223" t="s">
        <v>433</v>
      </c>
    </row>
    <row r="16" spans="1:2" ht="62.4" x14ac:dyDescent="0.3">
      <c r="A16" s="224" t="s">
        <v>492</v>
      </c>
      <c r="B16" s="223" t="s">
        <v>491</v>
      </c>
    </row>
    <row r="17" spans="1:2" ht="46.8" x14ac:dyDescent="0.3">
      <c r="A17" s="224" t="s">
        <v>432</v>
      </c>
      <c r="B17" s="223" t="s">
        <v>431</v>
      </c>
    </row>
    <row r="18" spans="1:2" ht="93.6" x14ac:dyDescent="0.3">
      <c r="A18" s="224" t="s">
        <v>490</v>
      </c>
      <c r="B18" s="223" t="s">
        <v>489</v>
      </c>
    </row>
    <row r="19" spans="1:2" ht="46.8" x14ac:dyDescent="0.3">
      <c r="A19" s="224" t="s">
        <v>430</v>
      </c>
      <c r="B19" s="223" t="s">
        <v>429</v>
      </c>
    </row>
    <row r="20" spans="1:2" ht="46.8" x14ac:dyDescent="0.3">
      <c r="A20" s="224" t="s">
        <v>428</v>
      </c>
      <c r="B20" s="223" t="s">
        <v>427</v>
      </c>
    </row>
    <row r="21" spans="1:2" ht="31.2" x14ac:dyDescent="0.3">
      <c r="A21" s="224" t="s">
        <v>426</v>
      </c>
      <c r="B21" s="223" t="s">
        <v>425</v>
      </c>
    </row>
    <row r="22" spans="1:2" ht="31.2" x14ac:dyDescent="0.3">
      <c r="A22" s="224" t="s">
        <v>424</v>
      </c>
      <c r="B22" s="223" t="s">
        <v>423</v>
      </c>
    </row>
    <row r="23" spans="1:2" ht="62.4" x14ac:dyDescent="0.3">
      <c r="A23" s="224" t="s">
        <v>488</v>
      </c>
      <c r="B23" s="225" t="s">
        <v>487</v>
      </c>
    </row>
    <row r="24" spans="1:2" ht="31.2" x14ac:dyDescent="0.3">
      <c r="A24" s="224" t="s">
        <v>422</v>
      </c>
      <c r="B24" s="223" t="s">
        <v>421</v>
      </c>
    </row>
  </sheetData>
  <sheetProtection algorithmName="SHA-512" hashValue="fwZmVo4XkLI1xkXd900AK4N7JH2wDnpTyi/euU6USlbHQctZH29eiXLN7tS3ua1qqc66LkhNGMOwujD4u9igDw==" saltValue="l+2dhqOSboIhvnl5/8NoSg==" spinCount="100000" sheet="1" objects="1" scenarios="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filterMode="1">
    <pageSetUpPr fitToPage="1"/>
  </sheetPr>
  <dimension ref="A1:AW223"/>
  <sheetViews>
    <sheetView zoomScale="55" zoomScaleNormal="55" zoomScaleSheetLayoutView="55" workbookViewId="0">
      <pane ySplit="3" topLeftCell="A4" activePane="bottomLeft" state="frozen"/>
      <selection activeCell="B15" sqref="A12:J30"/>
      <selection pane="bottomLeft" activeCell="AF3" sqref="AF3"/>
    </sheetView>
  </sheetViews>
  <sheetFormatPr defaultColWidth="0" defaultRowHeight="13.2" zeroHeight="1" outlineLevelCol="1" x14ac:dyDescent="0.3"/>
  <cols>
    <col min="1" max="1" width="11.88671875" style="3" customWidth="1"/>
    <col min="2" max="2" width="15.5546875" style="2" bestFit="1" customWidth="1"/>
    <col min="3" max="3" width="23.44140625" style="2" customWidth="1"/>
    <col min="4" max="4" width="24" style="2" customWidth="1"/>
    <col min="5" max="5" width="31.44140625" style="2" customWidth="1"/>
    <col min="6" max="6" width="20.5546875" style="1" customWidth="1"/>
    <col min="7" max="7" width="55.33203125" style="5" customWidth="1"/>
    <col min="8" max="8" width="24.33203125" style="5" customWidth="1"/>
    <col min="9" max="9" width="21.6640625" style="5" customWidth="1" outlineLevel="1"/>
    <col min="10" max="10" width="17.33203125" style="3" customWidth="1"/>
    <col min="11" max="11" width="14.88671875" style="3" customWidth="1" outlineLevel="1"/>
    <col min="12" max="12" width="81.33203125" style="10" customWidth="1"/>
    <col min="13" max="13" width="19.33203125" style="3" customWidth="1"/>
    <col min="14" max="14" width="21.6640625" style="1" customWidth="1"/>
    <col min="15" max="16" width="7.33203125" style="8" customWidth="1"/>
    <col min="17" max="17" width="8.6640625" style="8" customWidth="1"/>
    <col min="18" max="18" width="11.33203125" style="11" customWidth="1"/>
    <col min="19" max="19" width="8.109375" style="8" customWidth="1"/>
    <col min="20" max="20" width="6.6640625" style="8" customWidth="1"/>
    <col min="21" max="21" width="10.88671875" style="8" customWidth="1"/>
    <col min="22" max="22" width="10.5546875" style="12" customWidth="1"/>
    <col min="23" max="23" width="7.5546875" style="8" customWidth="1"/>
    <col min="24" max="24" width="7.44140625" style="8" customWidth="1"/>
    <col min="25" max="25" width="7.5546875" style="8" customWidth="1"/>
    <col min="26" max="26" width="10.6640625" style="12" customWidth="1"/>
    <col min="27" max="28" width="5.6640625" style="2" customWidth="1"/>
    <col min="29" max="29" width="8.33203125" style="2" customWidth="1"/>
    <col min="30" max="30" width="10.44140625" style="13" customWidth="1"/>
    <col min="31" max="32" width="6.109375" style="2" customWidth="1"/>
    <col min="33" max="33" width="8.44140625" style="2" customWidth="1"/>
    <col min="34" max="34" width="10.33203125" style="13" customWidth="1"/>
    <col min="35" max="37" width="9.109375" style="13" customWidth="1"/>
    <col min="38" max="38" width="11.77734375" style="13" customWidth="1"/>
    <col min="39" max="41" width="9.109375" style="13" customWidth="1"/>
    <col min="42" max="42" width="11.33203125" style="13" customWidth="1"/>
    <col min="43" max="45" width="9.109375" style="13" customWidth="1"/>
    <col min="46" max="46" width="11.109375" style="13" customWidth="1"/>
    <col min="47" max="48" width="23.44140625" style="7" customWidth="1"/>
    <col min="49" max="49" width="16.33203125" style="1" customWidth="1"/>
    <col min="50" max="16384" width="16.33203125" style="1" hidden="1"/>
  </cols>
  <sheetData>
    <row r="1" spans="1:49" ht="63.6" customHeight="1" x14ac:dyDescent="0.3">
      <c r="A1" s="88" t="s">
        <v>38</v>
      </c>
      <c r="B1" s="89"/>
      <c r="C1" s="89"/>
      <c r="D1" s="89"/>
      <c r="E1" s="89"/>
      <c r="F1" s="89"/>
      <c r="G1" s="89"/>
      <c r="H1" s="89"/>
      <c r="I1" s="89"/>
      <c r="J1" s="89"/>
      <c r="K1" s="89"/>
      <c r="L1" s="90"/>
      <c r="M1" s="89"/>
      <c r="N1" s="91"/>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292" t="s">
        <v>201</v>
      </c>
      <c r="AV1" s="292" t="s">
        <v>202</v>
      </c>
      <c r="AW1" s="292" t="s">
        <v>84</v>
      </c>
    </row>
    <row r="2" spans="1:49" s="6" customFormat="1" ht="85.2" customHeight="1" x14ac:dyDescent="0.3">
      <c r="A2" s="79" t="s">
        <v>10</v>
      </c>
      <c r="B2" s="92" t="s">
        <v>32</v>
      </c>
      <c r="C2" s="92" t="s">
        <v>120</v>
      </c>
      <c r="D2" s="93" t="s">
        <v>74</v>
      </c>
      <c r="E2" s="92" t="s">
        <v>33</v>
      </c>
      <c r="F2" s="92" t="s">
        <v>203</v>
      </c>
      <c r="G2" s="92" t="s">
        <v>61</v>
      </c>
      <c r="H2" s="94" t="s">
        <v>82</v>
      </c>
      <c r="I2" s="65" t="s">
        <v>122</v>
      </c>
      <c r="J2" s="65" t="s">
        <v>183</v>
      </c>
      <c r="K2" s="53" t="s">
        <v>138</v>
      </c>
      <c r="L2" s="66" t="s">
        <v>182</v>
      </c>
      <c r="M2" s="66" t="s">
        <v>34</v>
      </c>
      <c r="N2" s="66" t="s">
        <v>78</v>
      </c>
      <c r="O2" s="271" t="s">
        <v>184</v>
      </c>
      <c r="P2" s="271"/>
      <c r="Q2" s="271"/>
      <c r="R2" s="271"/>
      <c r="S2" s="271" t="s">
        <v>185</v>
      </c>
      <c r="T2" s="271"/>
      <c r="U2" s="271"/>
      <c r="V2" s="271"/>
      <c r="W2" s="271" t="s">
        <v>186</v>
      </c>
      <c r="X2" s="271"/>
      <c r="Y2" s="271"/>
      <c r="Z2" s="271"/>
      <c r="AA2" s="271" t="s">
        <v>187</v>
      </c>
      <c r="AB2" s="271"/>
      <c r="AC2" s="271"/>
      <c r="AD2" s="271"/>
      <c r="AE2" s="272" t="s">
        <v>188</v>
      </c>
      <c r="AF2" s="273"/>
      <c r="AG2" s="273"/>
      <c r="AH2" s="274"/>
      <c r="AI2" s="272" t="s">
        <v>189</v>
      </c>
      <c r="AJ2" s="273"/>
      <c r="AK2" s="273"/>
      <c r="AL2" s="274"/>
      <c r="AM2" s="272" t="s">
        <v>190</v>
      </c>
      <c r="AN2" s="273"/>
      <c r="AO2" s="273"/>
      <c r="AP2" s="274"/>
      <c r="AQ2" s="272" t="s">
        <v>191</v>
      </c>
      <c r="AR2" s="273"/>
      <c r="AS2" s="273"/>
      <c r="AT2" s="274"/>
      <c r="AU2" s="293"/>
      <c r="AV2" s="293"/>
      <c r="AW2" s="293"/>
    </row>
    <row r="3" spans="1:49" s="4" customFormat="1" ht="48" customHeight="1" x14ac:dyDescent="0.3">
      <c r="A3" s="66" t="s">
        <v>29</v>
      </c>
      <c r="B3" s="95" t="s">
        <v>26</v>
      </c>
      <c r="C3" s="95" t="s">
        <v>26</v>
      </c>
      <c r="D3" s="95" t="s">
        <v>26</v>
      </c>
      <c r="E3" s="95" t="s">
        <v>26</v>
      </c>
      <c r="F3" s="95" t="s">
        <v>26</v>
      </c>
      <c r="G3" s="95" t="s">
        <v>37</v>
      </c>
      <c r="H3" s="95" t="s">
        <v>81</v>
      </c>
      <c r="I3" s="95" t="s">
        <v>204</v>
      </c>
      <c r="J3" s="95" t="s">
        <v>35</v>
      </c>
      <c r="K3" s="96"/>
      <c r="L3" s="97" t="s">
        <v>205</v>
      </c>
      <c r="M3" s="97" t="s">
        <v>206</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2" customHeight="1" x14ac:dyDescent="0.3">
      <c r="A4" s="98">
        <v>1</v>
      </c>
      <c r="B4" s="294" t="s">
        <v>9</v>
      </c>
      <c r="C4" s="294" t="s">
        <v>71</v>
      </c>
      <c r="D4" s="296" t="s">
        <v>207</v>
      </c>
      <c r="E4" s="298" t="s">
        <v>142</v>
      </c>
      <c r="F4" s="87" t="s">
        <v>28</v>
      </c>
      <c r="G4" s="84" t="s">
        <v>140</v>
      </c>
      <c r="H4" s="99" t="s">
        <v>13</v>
      </c>
      <c r="I4" s="100" t="s">
        <v>20</v>
      </c>
      <c r="J4" s="100" t="str">
        <f t="shared" ref="J4:J11" si="0">IF(B4="Švietimas","Pasirinkite reikšmę","N/A")</f>
        <v>N/A</v>
      </c>
      <c r="K4" s="101" t="str">
        <f t="shared" ref="K4:K67" si="1">IF(H4="Pagrindinis","N/A","Aprašykite rodiklį")</f>
        <v>N/A</v>
      </c>
      <c r="L4" s="102" t="s">
        <v>229</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3">
      <c r="A5" s="98">
        <v>2</v>
      </c>
      <c r="B5" s="294"/>
      <c r="C5" s="294"/>
      <c r="D5" s="297"/>
      <c r="E5" s="299"/>
      <c r="F5" s="87" t="s">
        <v>28</v>
      </c>
      <c r="G5" s="84" t="s">
        <v>296</v>
      </c>
      <c r="H5" s="99" t="s">
        <v>13</v>
      </c>
      <c r="I5" s="100" t="s">
        <v>20</v>
      </c>
      <c r="J5" s="100" t="str">
        <f t="shared" si="0"/>
        <v>N/A</v>
      </c>
      <c r="K5" s="101" t="str">
        <f t="shared" si="1"/>
        <v>N/A</v>
      </c>
      <c r="L5" s="102" t="s">
        <v>230</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5" customHeight="1" x14ac:dyDescent="0.3">
      <c r="A6" s="98">
        <v>3</v>
      </c>
      <c r="B6" s="294"/>
      <c r="C6" s="294"/>
      <c r="D6" s="297"/>
      <c r="E6" s="299"/>
      <c r="F6" s="87" t="s">
        <v>28</v>
      </c>
      <c r="G6" s="84" t="s">
        <v>282</v>
      </c>
      <c r="H6" s="99" t="s">
        <v>14</v>
      </c>
      <c r="I6" s="100" t="s">
        <v>20</v>
      </c>
      <c r="J6" s="100" t="str">
        <f t="shared" si="0"/>
        <v>N/A</v>
      </c>
      <c r="K6" s="101" t="str">
        <f t="shared" si="1"/>
        <v>Aprašykite rodiklį</v>
      </c>
      <c r="L6" s="109" t="s">
        <v>231</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9.2" x14ac:dyDescent="0.3">
      <c r="A7" s="98">
        <v>4</v>
      </c>
      <c r="B7" s="294"/>
      <c r="C7" s="294"/>
      <c r="D7" s="297"/>
      <c r="E7" s="299"/>
      <c r="F7" s="87" t="s">
        <v>28</v>
      </c>
      <c r="G7" s="177" t="s">
        <v>293</v>
      </c>
      <c r="H7" s="99" t="s">
        <v>14</v>
      </c>
      <c r="I7" s="100" t="s">
        <v>20</v>
      </c>
      <c r="J7" s="100" t="str">
        <f t="shared" si="0"/>
        <v>N/A</v>
      </c>
      <c r="K7" s="101" t="str">
        <f t="shared" si="1"/>
        <v>Aprašykite rodiklį</v>
      </c>
      <c r="L7" s="109" t="s">
        <v>280</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9.6" x14ac:dyDescent="0.3">
      <c r="A8" s="98">
        <v>5</v>
      </c>
      <c r="B8" s="294"/>
      <c r="C8" s="294"/>
      <c r="D8" s="297"/>
      <c r="E8" s="296" t="s">
        <v>208</v>
      </c>
      <c r="F8" s="87" t="s">
        <v>28</v>
      </c>
      <c r="G8" s="87" t="s">
        <v>76</v>
      </c>
      <c r="H8" s="100" t="s">
        <v>13</v>
      </c>
      <c r="I8" s="100" t="s">
        <v>20</v>
      </c>
      <c r="J8" s="100" t="str">
        <f t="shared" si="0"/>
        <v>N/A</v>
      </c>
      <c r="K8" s="101" t="str">
        <f t="shared" si="1"/>
        <v>N/A</v>
      </c>
      <c r="L8" s="102" t="s">
        <v>232</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5" customHeight="1" x14ac:dyDescent="0.3">
      <c r="A9" s="98">
        <v>6</v>
      </c>
      <c r="B9" s="294"/>
      <c r="C9" s="294"/>
      <c r="D9" s="297"/>
      <c r="E9" s="297"/>
      <c r="F9" s="87" t="s">
        <v>28</v>
      </c>
      <c r="G9" s="87" t="s">
        <v>297</v>
      </c>
      <c r="H9" s="99" t="s">
        <v>14</v>
      </c>
      <c r="I9" s="100" t="s">
        <v>20</v>
      </c>
      <c r="J9" s="100" t="str">
        <f t="shared" si="0"/>
        <v>N/A</v>
      </c>
      <c r="K9" s="101" t="str">
        <f t="shared" si="1"/>
        <v>Aprašykite rodiklį</v>
      </c>
      <c r="L9" s="102" t="s">
        <v>341</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9.2" x14ac:dyDescent="0.3">
      <c r="A10" s="98">
        <v>7</v>
      </c>
      <c r="B10" s="294"/>
      <c r="C10" s="294"/>
      <c r="D10" s="297"/>
      <c r="E10" s="297"/>
      <c r="F10" s="87" t="s">
        <v>28</v>
      </c>
      <c r="G10" s="87" t="s">
        <v>347</v>
      </c>
      <c r="H10" s="99" t="s">
        <v>14</v>
      </c>
      <c r="I10" s="100" t="s">
        <v>20</v>
      </c>
      <c r="J10" s="100" t="str">
        <f t="shared" si="0"/>
        <v>N/A</v>
      </c>
      <c r="K10" s="101" t="str">
        <f t="shared" si="1"/>
        <v>Aprašykite rodiklį</v>
      </c>
      <c r="L10" s="109" t="s">
        <v>233</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 customHeight="1" x14ac:dyDescent="0.3">
      <c r="A11" s="98">
        <v>8</v>
      </c>
      <c r="B11" s="294"/>
      <c r="C11" s="294"/>
      <c r="D11" s="294" t="s">
        <v>52</v>
      </c>
      <c r="E11" s="296" t="s">
        <v>209</v>
      </c>
      <c r="F11" s="87" t="s">
        <v>28</v>
      </c>
      <c r="G11" s="87" t="s">
        <v>115</v>
      </c>
      <c r="H11" s="99" t="s">
        <v>13</v>
      </c>
      <c r="I11" s="100" t="s">
        <v>20</v>
      </c>
      <c r="J11" s="100" t="str">
        <f t="shared" si="0"/>
        <v>N/A</v>
      </c>
      <c r="K11" s="101" t="str">
        <f t="shared" si="1"/>
        <v>N/A</v>
      </c>
      <c r="L11" s="109" t="s">
        <v>234</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6" x14ac:dyDescent="0.3">
      <c r="A12" s="98">
        <v>9</v>
      </c>
      <c r="B12" s="294"/>
      <c r="C12" s="294"/>
      <c r="D12" s="294"/>
      <c r="E12" s="297"/>
      <c r="F12" s="87" t="s">
        <v>28</v>
      </c>
      <c r="G12" s="87" t="s">
        <v>141</v>
      </c>
      <c r="H12" s="99" t="s">
        <v>13</v>
      </c>
      <c r="I12" s="100" t="s">
        <v>20</v>
      </c>
      <c r="J12" s="100" t="str">
        <f>IF(B14="Švietimas","Pasirinkite reikšmę","N/A")</f>
        <v>N/A</v>
      </c>
      <c r="K12" s="101" t="str">
        <f t="shared" si="1"/>
        <v>N/A</v>
      </c>
      <c r="L12" s="109" t="s">
        <v>235</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9.2" x14ac:dyDescent="0.3">
      <c r="A13" s="98">
        <v>10</v>
      </c>
      <c r="B13" s="294"/>
      <c r="C13" s="294"/>
      <c r="D13" s="294"/>
      <c r="E13" s="297"/>
      <c r="F13" s="87" t="s">
        <v>28</v>
      </c>
      <c r="G13" s="87" t="s">
        <v>348</v>
      </c>
      <c r="H13" s="99" t="s">
        <v>14</v>
      </c>
      <c r="I13" s="100" t="s">
        <v>20</v>
      </c>
      <c r="J13" s="100" t="str">
        <f t="shared" ref="J13:J47" si="11">IF(B13="Švietimas","Pasirinkite reikšmę","N/A")</f>
        <v>N/A</v>
      </c>
      <c r="K13" s="101" t="str">
        <f t="shared" si="1"/>
        <v>Aprašykite rodiklį</v>
      </c>
      <c r="L13" s="109" t="s">
        <v>236</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2.8" x14ac:dyDescent="0.3">
      <c r="A14" s="98">
        <v>11</v>
      </c>
      <c r="B14" s="294"/>
      <c r="C14" s="294"/>
      <c r="D14" s="294"/>
      <c r="E14" s="294" t="s">
        <v>64</v>
      </c>
      <c r="F14" s="87" t="s">
        <v>28</v>
      </c>
      <c r="G14" s="87" t="s">
        <v>300</v>
      </c>
      <c r="H14" s="99" t="s">
        <v>13</v>
      </c>
      <c r="I14" s="100" t="s">
        <v>20</v>
      </c>
      <c r="J14" s="100" t="str">
        <f t="shared" si="11"/>
        <v>N/A</v>
      </c>
      <c r="K14" s="101" t="str">
        <f t="shared" si="1"/>
        <v>N/A</v>
      </c>
      <c r="L14" s="109" t="s">
        <v>237</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3">
      <c r="A15" s="98">
        <v>12</v>
      </c>
      <c r="B15" s="294"/>
      <c r="C15" s="294"/>
      <c r="D15" s="294"/>
      <c r="E15" s="294"/>
      <c r="F15" s="87" t="s">
        <v>28</v>
      </c>
      <c r="G15" s="87" t="s">
        <v>301</v>
      </c>
      <c r="H15" s="99" t="s">
        <v>14</v>
      </c>
      <c r="I15" s="100" t="s">
        <v>20</v>
      </c>
      <c r="J15" s="100" t="str">
        <f t="shared" si="11"/>
        <v>N/A</v>
      </c>
      <c r="K15" s="101" t="str">
        <f t="shared" si="1"/>
        <v>Aprašykite rodiklį</v>
      </c>
      <c r="L15" s="109" t="s">
        <v>238</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2" customHeight="1" x14ac:dyDescent="0.3">
      <c r="A16" s="98">
        <v>13</v>
      </c>
      <c r="B16" s="294"/>
      <c r="C16" s="294"/>
      <c r="D16" s="294"/>
      <c r="E16" s="296" t="s">
        <v>53</v>
      </c>
      <c r="F16" s="87" t="s">
        <v>28</v>
      </c>
      <c r="G16" s="87" t="s">
        <v>116</v>
      </c>
      <c r="H16" s="99" t="s">
        <v>13</v>
      </c>
      <c r="I16" s="100" t="s">
        <v>20</v>
      </c>
      <c r="J16" s="100" t="str">
        <f t="shared" si="11"/>
        <v>N/A</v>
      </c>
      <c r="K16" s="101" t="str">
        <f t="shared" si="1"/>
        <v>N/A</v>
      </c>
      <c r="L16" s="109" t="s">
        <v>234</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2.8" x14ac:dyDescent="0.3">
      <c r="A17" s="98">
        <v>14</v>
      </c>
      <c r="B17" s="294"/>
      <c r="C17" s="294"/>
      <c r="D17" s="294"/>
      <c r="E17" s="297"/>
      <c r="F17" s="87" t="s">
        <v>28</v>
      </c>
      <c r="G17" s="87" t="s">
        <v>117</v>
      </c>
      <c r="H17" s="99" t="s">
        <v>13</v>
      </c>
      <c r="I17" s="100" t="s">
        <v>20</v>
      </c>
      <c r="J17" s="100" t="str">
        <f t="shared" si="11"/>
        <v>N/A</v>
      </c>
      <c r="K17" s="101" t="str">
        <f t="shared" si="1"/>
        <v>N/A</v>
      </c>
      <c r="L17" s="109" t="s">
        <v>239</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9.2" x14ac:dyDescent="0.3">
      <c r="A18" s="98">
        <v>15</v>
      </c>
      <c r="B18" s="294"/>
      <c r="C18" s="294"/>
      <c r="D18" s="294"/>
      <c r="E18" s="297"/>
      <c r="F18" s="87" t="s">
        <v>28</v>
      </c>
      <c r="G18" s="87" t="s">
        <v>349</v>
      </c>
      <c r="H18" s="99" t="s">
        <v>14</v>
      </c>
      <c r="I18" s="100" t="s">
        <v>20</v>
      </c>
      <c r="J18" s="100" t="str">
        <f t="shared" si="11"/>
        <v>N/A</v>
      </c>
      <c r="K18" s="101" t="str">
        <f t="shared" si="1"/>
        <v>Aprašykite rodiklį</v>
      </c>
      <c r="L18" s="109" t="s">
        <v>236</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8.8" x14ac:dyDescent="0.3">
      <c r="A19" s="98">
        <v>16</v>
      </c>
      <c r="B19" s="295"/>
      <c r="C19" s="294"/>
      <c r="D19" s="294"/>
      <c r="E19" s="294"/>
      <c r="F19" s="87" t="s">
        <v>28</v>
      </c>
      <c r="G19" s="87" t="s">
        <v>344</v>
      </c>
      <c r="H19" s="99" t="s">
        <v>13</v>
      </c>
      <c r="I19" s="100" t="s">
        <v>20</v>
      </c>
      <c r="J19" s="100" t="str">
        <f t="shared" si="11"/>
        <v>N/A</v>
      </c>
      <c r="K19" s="101" t="str">
        <f t="shared" si="1"/>
        <v>N/A</v>
      </c>
      <c r="L19" s="109" t="s">
        <v>240</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9.2" x14ac:dyDescent="0.3">
      <c r="A20" s="98">
        <v>17</v>
      </c>
      <c r="B20" s="294"/>
      <c r="C20" s="294"/>
      <c r="D20" s="294"/>
      <c r="E20" s="294"/>
      <c r="F20" s="87" t="s">
        <v>28</v>
      </c>
      <c r="G20" s="87" t="s">
        <v>283</v>
      </c>
      <c r="H20" s="99" t="s">
        <v>14</v>
      </c>
      <c r="I20" s="100" t="s">
        <v>20</v>
      </c>
      <c r="J20" s="100" t="str">
        <f t="shared" si="11"/>
        <v>N/A</v>
      </c>
      <c r="K20" s="101" t="str">
        <f t="shared" si="1"/>
        <v>Aprašykite rodiklį</v>
      </c>
      <c r="L20" s="109" t="s">
        <v>238</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2.8" x14ac:dyDescent="0.3">
      <c r="A21" s="98">
        <v>18</v>
      </c>
      <c r="B21" s="294"/>
      <c r="C21" s="294"/>
      <c r="D21" s="294"/>
      <c r="E21" s="294"/>
      <c r="F21" s="87" t="s">
        <v>28</v>
      </c>
      <c r="G21" s="87" t="s">
        <v>221</v>
      </c>
      <c r="H21" s="99" t="s">
        <v>14</v>
      </c>
      <c r="I21" s="100" t="s">
        <v>20</v>
      </c>
      <c r="J21" s="100" t="str">
        <f t="shared" si="11"/>
        <v>N/A</v>
      </c>
      <c r="K21" s="101" t="str">
        <f t="shared" si="1"/>
        <v>Aprašykite rodiklį</v>
      </c>
      <c r="L21" s="109" t="s">
        <v>241</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3">
      <c r="A22" s="98">
        <v>19</v>
      </c>
      <c r="B22" s="294"/>
      <c r="C22" s="294"/>
      <c r="D22" s="294" t="s">
        <v>55</v>
      </c>
      <c r="E22" s="294" t="s">
        <v>210</v>
      </c>
      <c r="F22" s="87" t="s">
        <v>28</v>
      </c>
      <c r="G22" s="87" t="s">
        <v>73</v>
      </c>
      <c r="H22" s="99" t="s">
        <v>13</v>
      </c>
      <c r="I22" s="100" t="s">
        <v>20</v>
      </c>
      <c r="J22" s="100" t="str">
        <f t="shared" si="11"/>
        <v>N/A</v>
      </c>
      <c r="K22" s="101" t="str">
        <f t="shared" si="1"/>
        <v>N/A</v>
      </c>
      <c r="L22" s="117" t="s">
        <v>242</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3">
      <c r="A23" s="98">
        <v>20</v>
      </c>
      <c r="B23" s="294"/>
      <c r="C23" s="294"/>
      <c r="D23" s="294"/>
      <c r="E23" s="294"/>
      <c r="F23" s="87" t="s">
        <v>28</v>
      </c>
      <c r="G23" s="87" t="s">
        <v>350</v>
      </c>
      <c r="H23" s="99" t="s">
        <v>13</v>
      </c>
      <c r="I23" s="100" t="s">
        <v>20</v>
      </c>
      <c r="J23" s="100" t="str">
        <f t="shared" si="11"/>
        <v>N/A</v>
      </c>
      <c r="K23" s="101" t="str">
        <f t="shared" si="1"/>
        <v>N/A</v>
      </c>
      <c r="L23" s="117" t="s">
        <v>243</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9.2" x14ac:dyDescent="0.3">
      <c r="A24" s="98">
        <v>21</v>
      </c>
      <c r="B24" s="294"/>
      <c r="C24" s="294"/>
      <c r="D24" s="294"/>
      <c r="E24" s="294"/>
      <c r="F24" s="87" t="s">
        <v>28</v>
      </c>
      <c r="G24" s="112" t="s">
        <v>351</v>
      </c>
      <c r="H24" s="99" t="s">
        <v>14</v>
      </c>
      <c r="I24" s="100" t="s">
        <v>20</v>
      </c>
      <c r="J24" s="100" t="str">
        <f t="shared" si="11"/>
        <v>N/A</v>
      </c>
      <c r="K24" s="101" t="str">
        <f t="shared" si="1"/>
        <v>Aprašykite rodiklį</v>
      </c>
      <c r="L24" s="109" t="s">
        <v>236</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3">
      <c r="A25" s="98">
        <v>22</v>
      </c>
      <c r="B25" s="294"/>
      <c r="C25" s="294"/>
      <c r="D25" s="294"/>
      <c r="E25" s="294"/>
      <c r="F25" s="87" t="s">
        <v>28</v>
      </c>
      <c r="G25" s="87" t="s">
        <v>304</v>
      </c>
      <c r="H25" s="99" t="s">
        <v>14</v>
      </c>
      <c r="I25" s="100" t="s">
        <v>20</v>
      </c>
      <c r="J25" s="100" t="str">
        <f t="shared" si="11"/>
        <v>N/A</v>
      </c>
      <c r="K25" s="101" t="str">
        <f t="shared" si="1"/>
        <v>Aprašykite rodiklį</v>
      </c>
      <c r="L25" s="109" t="s">
        <v>238</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6" x14ac:dyDescent="0.3">
      <c r="A26" s="98">
        <v>23</v>
      </c>
      <c r="B26" s="300" t="s">
        <v>7</v>
      </c>
      <c r="C26" s="296" t="s">
        <v>211</v>
      </c>
      <c r="D26" s="294" t="s">
        <v>60</v>
      </c>
      <c r="E26" s="294" t="s">
        <v>212</v>
      </c>
      <c r="F26" s="87" t="s">
        <v>28</v>
      </c>
      <c r="G26" s="142" t="s">
        <v>327</v>
      </c>
      <c r="H26" s="99" t="s">
        <v>13</v>
      </c>
      <c r="I26" s="100" t="s">
        <v>20</v>
      </c>
      <c r="J26" s="100" t="str">
        <f t="shared" si="11"/>
        <v>N/A</v>
      </c>
      <c r="K26" s="101" t="str">
        <f t="shared" si="1"/>
        <v>N/A</v>
      </c>
      <c r="L26" s="109" t="s">
        <v>272</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3">
      <c r="A27" s="98">
        <v>24</v>
      </c>
      <c r="B27" s="301"/>
      <c r="C27" s="297"/>
      <c r="D27" s="294"/>
      <c r="E27" s="294"/>
      <c r="F27" s="87" t="s">
        <v>28</v>
      </c>
      <c r="G27" s="176" t="s">
        <v>305</v>
      </c>
      <c r="H27" s="99" t="s">
        <v>14</v>
      </c>
      <c r="I27" s="118" t="s">
        <v>28</v>
      </c>
      <c r="J27" s="100" t="str">
        <f t="shared" si="11"/>
        <v>N/A</v>
      </c>
      <c r="K27" s="101" t="str">
        <f t="shared" si="1"/>
        <v>Aprašykite rodiklį</v>
      </c>
      <c r="L27" s="109" t="s">
        <v>244</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6" x14ac:dyDescent="0.3">
      <c r="A28" s="98">
        <v>25</v>
      </c>
      <c r="B28" s="301"/>
      <c r="C28" s="297"/>
      <c r="D28" s="296" t="s">
        <v>59</v>
      </c>
      <c r="E28" s="296" t="s">
        <v>67</v>
      </c>
      <c r="F28" s="87" t="s">
        <v>28</v>
      </c>
      <c r="G28" s="112" t="s">
        <v>328</v>
      </c>
      <c r="H28" s="99" t="s">
        <v>13</v>
      </c>
      <c r="I28" s="99" t="s">
        <v>20</v>
      </c>
      <c r="J28" s="100" t="str">
        <f t="shared" si="11"/>
        <v>N/A</v>
      </c>
      <c r="K28" s="101" t="str">
        <f t="shared" si="1"/>
        <v>N/A</v>
      </c>
      <c r="L28" s="109" t="s">
        <v>273</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6" x14ac:dyDescent="0.3">
      <c r="A29" s="98">
        <v>26</v>
      </c>
      <c r="B29" s="301"/>
      <c r="C29" s="297"/>
      <c r="D29" s="297"/>
      <c r="E29" s="297"/>
      <c r="F29" s="87" t="s">
        <v>28</v>
      </c>
      <c r="G29" s="87" t="s">
        <v>332</v>
      </c>
      <c r="H29" s="99" t="s">
        <v>13</v>
      </c>
      <c r="I29" s="99" t="s">
        <v>20</v>
      </c>
      <c r="J29" s="100" t="str">
        <f t="shared" si="11"/>
        <v>N/A</v>
      </c>
      <c r="K29" s="101" t="str">
        <f t="shared" si="1"/>
        <v>N/A</v>
      </c>
      <c r="L29" s="109" t="s">
        <v>245</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9.2" x14ac:dyDescent="0.3">
      <c r="A30" s="98">
        <v>27</v>
      </c>
      <c r="B30" s="301"/>
      <c r="C30" s="297"/>
      <c r="D30" s="297"/>
      <c r="E30" s="297"/>
      <c r="F30" s="87" t="s">
        <v>28</v>
      </c>
      <c r="G30" s="84" t="s">
        <v>352</v>
      </c>
      <c r="H30" s="99" t="s">
        <v>14</v>
      </c>
      <c r="I30" s="99" t="s">
        <v>20</v>
      </c>
      <c r="J30" s="100" t="str">
        <f t="shared" si="11"/>
        <v>N/A</v>
      </c>
      <c r="K30" s="101" t="str">
        <f t="shared" si="1"/>
        <v>Aprašykite rodiklį</v>
      </c>
      <c r="L30" s="109" t="s">
        <v>246</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6" x14ac:dyDescent="0.3">
      <c r="A31" s="98">
        <v>28</v>
      </c>
      <c r="B31" s="301"/>
      <c r="C31" s="297"/>
      <c r="D31" s="296" t="s">
        <v>69</v>
      </c>
      <c r="E31" s="296" t="s">
        <v>159</v>
      </c>
      <c r="F31" s="87" t="s">
        <v>28</v>
      </c>
      <c r="G31" s="84" t="s">
        <v>329</v>
      </c>
      <c r="H31" s="99" t="s">
        <v>13</v>
      </c>
      <c r="I31" s="99" t="s">
        <v>20</v>
      </c>
      <c r="J31" s="100" t="str">
        <f t="shared" si="11"/>
        <v>N/A</v>
      </c>
      <c r="K31" s="101" t="str">
        <f t="shared" si="1"/>
        <v>N/A</v>
      </c>
      <c r="L31" s="109" t="s">
        <v>245</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9.2" x14ac:dyDescent="0.3">
      <c r="A32" s="98">
        <v>29</v>
      </c>
      <c r="B32" s="301"/>
      <c r="C32" s="297"/>
      <c r="D32" s="297"/>
      <c r="E32" s="297"/>
      <c r="F32" s="87" t="s">
        <v>28</v>
      </c>
      <c r="G32" s="84" t="s">
        <v>333</v>
      </c>
      <c r="H32" s="99" t="s">
        <v>13</v>
      </c>
      <c r="I32" s="118" t="s">
        <v>28</v>
      </c>
      <c r="J32" s="100" t="str">
        <f t="shared" si="11"/>
        <v>N/A</v>
      </c>
      <c r="K32" s="101" t="str">
        <f t="shared" si="1"/>
        <v>N/A</v>
      </c>
      <c r="L32" s="109" t="s">
        <v>247</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3">
      <c r="A33" s="98">
        <v>30</v>
      </c>
      <c r="B33" s="301"/>
      <c r="C33" s="297"/>
      <c r="D33" s="297"/>
      <c r="E33" s="297"/>
      <c r="F33" s="87" t="s">
        <v>28</v>
      </c>
      <c r="G33" s="148" t="s">
        <v>335</v>
      </c>
      <c r="H33" s="99" t="s">
        <v>13</v>
      </c>
      <c r="I33" s="99" t="s">
        <v>20</v>
      </c>
      <c r="J33" s="100" t="str">
        <f t="shared" si="11"/>
        <v>N/A</v>
      </c>
      <c r="K33" s="101" t="str">
        <f t="shared" si="1"/>
        <v>N/A</v>
      </c>
      <c r="L33" s="109" t="s">
        <v>248</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3">
      <c r="A34" s="98">
        <v>31</v>
      </c>
      <c r="B34" s="301"/>
      <c r="C34" s="297"/>
      <c r="D34" s="297"/>
      <c r="E34" s="297"/>
      <c r="F34" s="87" t="s">
        <v>28</v>
      </c>
      <c r="G34" s="148" t="s">
        <v>338</v>
      </c>
      <c r="H34" s="99" t="s">
        <v>14</v>
      </c>
      <c r="I34" s="99" t="s">
        <v>20</v>
      </c>
      <c r="J34" s="100" t="str">
        <f t="shared" si="11"/>
        <v>N/A</v>
      </c>
      <c r="K34" s="101" t="str">
        <f t="shared" si="1"/>
        <v>Aprašykite rodiklį</v>
      </c>
      <c r="L34" s="109" t="s">
        <v>274</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6" x14ac:dyDescent="0.3">
      <c r="A35" s="98">
        <v>32</v>
      </c>
      <c r="B35" s="301"/>
      <c r="C35" s="297"/>
      <c r="D35" s="297"/>
      <c r="E35" s="297"/>
      <c r="F35" s="87" t="s">
        <v>28</v>
      </c>
      <c r="G35" s="84" t="s">
        <v>307</v>
      </c>
      <c r="H35" s="99" t="s">
        <v>14</v>
      </c>
      <c r="I35" s="99" t="s">
        <v>20</v>
      </c>
      <c r="J35" s="100" t="str">
        <f t="shared" si="11"/>
        <v>N/A</v>
      </c>
      <c r="K35" s="101" t="str">
        <f t="shared" si="1"/>
        <v>Aprašykite rodiklį</v>
      </c>
      <c r="L35" s="109" t="s">
        <v>275</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6" x14ac:dyDescent="0.3">
      <c r="A36" s="98">
        <v>33</v>
      </c>
      <c r="B36" s="301"/>
      <c r="C36" s="297"/>
      <c r="D36" s="297"/>
      <c r="E36" s="297"/>
      <c r="F36" s="87" t="s">
        <v>28</v>
      </c>
      <c r="G36" s="84" t="s">
        <v>308</v>
      </c>
      <c r="H36" s="99" t="s">
        <v>14</v>
      </c>
      <c r="I36" s="99" t="s">
        <v>20</v>
      </c>
      <c r="J36" s="100" t="str">
        <f t="shared" si="11"/>
        <v>N/A</v>
      </c>
      <c r="K36" s="101" t="str">
        <f t="shared" si="1"/>
        <v>Aprašykite rodiklį</v>
      </c>
      <c r="L36" s="109" t="s">
        <v>249</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5" customHeight="1" x14ac:dyDescent="0.3">
      <c r="A37" s="98">
        <v>34</v>
      </c>
      <c r="B37" s="301"/>
      <c r="C37" s="297"/>
      <c r="D37" s="302"/>
      <c r="E37" s="302"/>
      <c r="F37" s="87" t="s">
        <v>28</v>
      </c>
      <c r="G37" s="175" t="s">
        <v>309</v>
      </c>
      <c r="H37" s="99" t="s">
        <v>14</v>
      </c>
      <c r="I37" s="99" t="s">
        <v>20</v>
      </c>
      <c r="J37" s="100" t="str">
        <f t="shared" si="11"/>
        <v>N/A</v>
      </c>
      <c r="K37" s="101" t="str">
        <f t="shared" si="1"/>
        <v>Aprašykite rodiklį</v>
      </c>
      <c r="L37" s="109" t="s">
        <v>250</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6" x14ac:dyDescent="0.3">
      <c r="A38" s="98">
        <v>35</v>
      </c>
      <c r="B38" s="300" t="s">
        <v>23</v>
      </c>
      <c r="C38" s="296" t="s">
        <v>68</v>
      </c>
      <c r="D38" s="296" t="s">
        <v>57</v>
      </c>
      <c r="E38" s="296" t="s">
        <v>58</v>
      </c>
      <c r="F38" s="87" t="s">
        <v>28</v>
      </c>
      <c r="G38" s="144" t="s">
        <v>330</v>
      </c>
      <c r="H38" s="99" t="s">
        <v>13</v>
      </c>
      <c r="I38" s="99" t="s">
        <v>20</v>
      </c>
      <c r="J38" s="100" t="str">
        <f t="shared" si="11"/>
        <v>N/A</v>
      </c>
      <c r="K38" s="101" t="str">
        <f t="shared" si="1"/>
        <v>N/A</v>
      </c>
      <c r="L38" s="102" t="s">
        <v>276</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92.4" x14ac:dyDescent="0.3">
      <c r="A39" s="98">
        <v>36</v>
      </c>
      <c r="B39" s="301"/>
      <c r="C39" s="297"/>
      <c r="D39" s="297"/>
      <c r="E39" s="297"/>
      <c r="F39" s="87" t="s">
        <v>28</v>
      </c>
      <c r="G39" s="148" t="s">
        <v>284</v>
      </c>
      <c r="H39" s="99" t="s">
        <v>14</v>
      </c>
      <c r="I39" s="99" t="s">
        <v>20</v>
      </c>
      <c r="J39" s="100" t="str">
        <f t="shared" si="11"/>
        <v>N/A</v>
      </c>
      <c r="K39" s="101" t="str">
        <f t="shared" si="1"/>
        <v>Aprašykite rodiklį</v>
      </c>
      <c r="L39" s="102" t="s">
        <v>281</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66" x14ac:dyDescent="0.3">
      <c r="A40" s="98">
        <v>37</v>
      </c>
      <c r="B40" s="301"/>
      <c r="C40" s="297"/>
      <c r="D40" s="297"/>
      <c r="E40" s="297"/>
      <c r="F40" s="87" t="s">
        <v>28</v>
      </c>
      <c r="G40" s="144" t="s">
        <v>294</v>
      </c>
      <c r="H40" s="99" t="s">
        <v>14</v>
      </c>
      <c r="I40" s="99" t="s">
        <v>20</v>
      </c>
      <c r="J40" s="100" t="str">
        <f t="shared" si="11"/>
        <v>N/A</v>
      </c>
      <c r="K40" s="101" t="str">
        <f t="shared" si="1"/>
        <v>Aprašykite rodiklį</v>
      </c>
      <c r="L40" s="102" t="s">
        <v>251</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3">
      <c r="A41" s="98">
        <v>38</v>
      </c>
      <c r="B41" s="301"/>
      <c r="C41" s="297"/>
      <c r="D41" s="296" t="s">
        <v>56</v>
      </c>
      <c r="E41" s="296" t="s">
        <v>213</v>
      </c>
      <c r="F41" s="87" t="s">
        <v>28</v>
      </c>
      <c r="G41" s="144" t="s">
        <v>310</v>
      </c>
      <c r="H41" s="99" t="s">
        <v>13</v>
      </c>
      <c r="I41" s="99" t="s">
        <v>20</v>
      </c>
      <c r="J41" s="100" t="str">
        <f t="shared" si="11"/>
        <v>N/A</v>
      </c>
      <c r="K41" s="101" t="str">
        <f t="shared" si="1"/>
        <v>N/A</v>
      </c>
      <c r="L41" s="102" t="s">
        <v>343</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3">
      <c r="A42" s="98">
        <v>39</v>
      </c>
      <c r="B42" s="301"/>
      <c r="C42" s="297"/>
      <c r="D42" s="297"/>
      <c r="E42" s="297"/>
      <c r="F42" s="87" t="s">
        <v>28</v>
      </c>
      <c r="G42" s="142" t="s">
        <v>345</v>
      </c>
      <c r="H42" s="99" t="s">
        <v>13</v>
      </c>
      <c r="I42" s="99" t="s">
        <v>20</v>
      </c>
      <c r="J42" s="100" t="str">
        <f t="shared" si="11"/>
        <v>N/A</v>
      </c>
      <c r="K42" s="101" t="str">
        <f t="shared" si="1"/>
        <v>N/A</v>
      </c>
      <c r="L42" s="102" t="s">
        <v>277</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66" x14ac:dyDescent="0.3">
      <c r="A43" s="98">
        <v>40</v>
      </c>
      <c r="B43" s="301"/>
      <c r="C43" s="297"/>
      <c r="D43" s="297"/>
      <c r="E43" s="297"/>
      <c r="F43" s="87" t="s">
        <v>28</v>
      </c>
      <c r="G43" s="142" t="s">
        <v>336</v>
      </c>
      <c r="H43" s="99" t="s">
        <v>14</v>
      </c>
      <c r="I43" s="99" t="s">
        <v>20</v>
      </c>
      <c r="J43" s="100" t="str">
        <f t="shared" si="11"/>
        <v>N/A</v>
      </c>
      <c r="K43" s="101" t="str">
        <f t="shared" si="1"/>
        <v>Aprašykite rodiklį</v>
      </c>
      <c r="L43" s="102" t="s">
        <v>252</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9.2" x14ac:dyDescent="0.3">
      <c r="A44" s="98">
        <v>41</v>
      </c>
      <c r="B44" s="301"/>
      <c r="C44" s="297"/>
      <c r="D44" s="296" t="s">
        <v>70</v>
      </c>
      <c r="E44" s="296" t="s">
        <v>72</v>
      </c>
      <c r="F44" s="87" t="s">
        <v>28</v>
      </c>
      <c r="G44" s="142" t="s">
        <v>311</v>
      </c>
      <c r="H44" s="99" t="s">
        <v>13</v>
      </c>
      <c r="I44" s="99" t="s">
        <v>20</v>
      </c>
      <c r="J44" s="100" t="str">
        <f t="shared" si="11"/>
        <v>N/A</v>
      </c>
      <c r="K44" s="101" t="str">
        <f t="shared" si="1"/>
        <v>N/A</v>
      </c>
      <c r="L44" s="102" t="s">
        <v>253</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66" x14ac:dyDescent="0.3">
      <c r="A45" s="98">
        <v>42</v>
      </c>
      <c r="B45" s="301"/>
      <c r="C45" s="297"/>
      <c r="D45" s="297"/>
      <c r="E45" s="297"/>
      <c r="F45" s="87" t="s">
        <v>28</v>
      </c>
      <c r="G45" s="142" t="s">
        <v>346</v>
      </c>
      <c r="H45" s="99" t="s">
        <v>13</v>
      </c>
      <c r="I45" s="99" t="s">
        <v>20</v>
      </c>
      <c r="J45" s="100" t="str">
        <f t="shared" si="11"/>
        <v>N/A</v>
      </c>
      <c r="K45" s="101" t="str">
        <f t="shared" si="1"/>
        <v>N/A</v>
      </c>
      <c r="L45" s="102" t="s">
        <v>254</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9.2" x14ac:dyDescent="0.3">
      <c r="A46" s="98">
        <v>43</v>
      </c>
      <c r="B46" s="301"/>
      <c r="C46" s="297"/>
      <c r="D46" s="297"/>
      <c r="E46" s="297"/>
      <c r="F46" s="87" t="s">
        <v>28</v>
      </c>
      <c r="G46" s="150" t="s">
        <v>285</v>
      </c>
      <c r="H46" s="99" t="s">
        <v>14</v>
      </c>
      <c r="I46" s="99" t="s">
        <v>20</v>
      </c>
      <c r="J46" s="100" t="str">
        <f t="shared" si="11"/>
        <v>N/A</v>
      </c>
      <c r="K46" s="101" t="str">
        <f t="shared" si="1"/>
        <v>Aprašykite rodiklį</v>
      </c>
      <c r="L46" s="102" t="s">
        <v>251</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00000000000006" customHeight="1" x14ac:dyDescent="0.3">
      <c r="A47" s="98">
        <v>44</v>
      </c>
      <c r="B47" s="123"/>
      <c r="C47" s="124"/>
      <c r="D47" s="302"/>
      <c r="E47" s="302"/>
      <c r="F47" s="87" t="s">
        <v>28</v>
      </c>
      <c r="G47" s="176" t="s">
        <v>312</v>
      </c>
      <c r="H47" s="99" t="s">
        <v>14</v>
      </c>
      <c r="I47" s="99" t="s">
        <v>20</v>
      </c>
      <c r="J47" s="100" t="str">
        <f t="shared" si="11"/>
        <v>N/A</v>
      </c>
      <c r="K47" s="101" t="str">
        <f t="shared" si="1"/>
        <v>Aprašykite rodiklį</v>
      </c>
      <c r="L47" s="102" t="s">
        <v>278</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6" x14ac:dyDescent="0.3">
      <c r="A48" s="98">
        <v>45</v>
      </c>
      <c r="B48" s="303" t="s">
        <v>8</v>
      </c>
      <c r="C48" s="294" t="s">
        <v>65</v>
      </c>
      <c r="D48" s="296" t="s">
        <v>66</v>
      </c>
      <c r="E48" s="294" t="s">
        <v>63</v>
      </c>
      <c r="F48" s="87" t="s">
        <v>28</v>
      </c>
      <c r="G48" s="148" t="s">
        <v>313</v>
      </c>
      <c r="H48" s="99" t="s">
        <v>13</v>
      </c>
      <c r="I48" s="99" t="s">
        <v>20</v>
      </c>
      <c r="J48" s="126" t="s">
        <v>28</v>
      </c>
      <c r="K48" s="101" t="str">
        <f t="shared" si="1"/>
        <v>N/A</v>
      </c>
      <c r="L48" s="109" t="s">
        <v>342</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6" x14ac:dyDescent="0.3">
      <c r="A49" s="98">
        <v>46</v>
      </c>
      <c r="B49" s="303"/>
      <c r="C49" s="294"/>
      <c r="D49" s="297"/>
      <c r="E49" s="294"/>
      <c r="F49" s="87" t="s">
        <v>28</v>
      </c>
      <c r="G49" s="148" t="s">
        <v>314</v>
      </c>
      <c r="H49" s="99" t="s">
        <v>13</v>
      </c>
      <c r="I49" s="99" t="s">
        <v>20</v>
      </c>
      <c r="J49" s="126" t="s">
        <v>28</v>
      </c>
      <c r="K49" s="101" t="str">
        <f t="shared" si="1"/>
        <v>N/A</v>
      </c>
      <c r="L49" s="109" t="s">
        <v>255</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6" x14ac:dyDescent="0.3">
      <c r="A50" s="98">
        <v>47</v>
      </c>
      <c r="B50" s="303"/>
      <c r="C50" s="294"/>
      <c r="D50" s="297"/>
      <c r="E50" s="294"/>
      <c r="F50" s="87" t="s">
        <v>28</v>
      </c>
      <c r="G50" s="148" t="s">
        <v>315</v>
      </c>
      <c r="H50" s="99" t="s">
        <v>14</v>
      </c>
      <c r="I50" s="99" t="s">
        <v>20</v>
      </c>
      <c r="J50" s="126" t="s">
        <v>28</v>
      </c>
      <c r="K50" s="101" t="str">
        <f t="shared" si="1"/>
        <v>Aprašykite rodiklį</v>
      </c>
      <c r="L50" s="109" t="s">
        <v>256</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6" x14ac:dyDescent="0.3">
      <c r="A51" s="98">
        <v>48</v>
      </c>
      <c r="B51" s="303"/>
      <c r="C51" s="294"/>
      <c r="D51" s="297"/>
      <c r="E51" s="294"/>
      <c r="F51" s="87" t="s">
        <v>28</v>
      </c>
      <c r="G51" s="84" t="s">
        <v>316</v>
      </c>
      <c r="H51" s="99" t="s">
        <v>14</v>
      </c>
      <c r="I51" s="99" t="s">
        <v>20</v>
      </c>
      <c r="J51" s="126" t="s">
        <v>28</v>
      </c>
      <c r="K51" s="101" t="str">
        <f t="shared" si="1"/>
        <v>Aprašykite rodiklį</v>
      </c>
      <c r="L51" s="109" t="s">
        <v>257</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66" x14ac:dyDescent="0.3">
      <c r="A52" s="98">
        <v>49</v>
      </c>
      <c r="B52" s="303"/>
      <c r="C52" s="294"/>
      <c r="D52" s="297"/>
      <c r="E52" s="294"/>
      <c r="F52" s="87" t="s">
        <v>28</v>
      </c>
      <c r="G52" s="142" t="s">
        <v>340</v>
      </c>
      <c r="H52" s="99" t="s">
        <v>14</v>
      </c>
      <c r="I52" s="99" t="s">
        <v>20</v>
      </c>
      <c r="J52" s="126" t="s">
        <v>28</v>
      </c>
      <c r="K52" s="101" t="str">
        <f t="shared" si="1"/>
        <v>Aprašykite rodiklį</v>
      </c>
      <c r="L52" s="109" t="s">
        <v>258</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6" x14ac:dyDescent="0.3">
      <c r="A53" s="98">
        <v>50</v>
      </c>
      <c r="B53" s="303"/>
      <c r="C53" s="294"/>
      <c r="D53" s="297"/>
      <c r="E53" s="294"/>
      <c r="F53" s="87" t="s">
        <v>28</v>
      </c>
      <c r="G53" s="175" t="s">
        <v>317</v>
      </c>
      <c r="H53" s="99" t="s">
        <v>14</v>
      </c>
      <c r="I53" s="99" t="s">
        <v>20</v>
      </c>
      <c r="J53" s="126" t="s">
        <v>28</v>
      </c>
      <c r="K53" s="101" t="str">
        <f t="shared" si="1"/>
        <v>Aprašykite rodiklį</v>
      </c>
      <c r="L53" s="109" t="s">
        <v>259</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6" x14ac:dyDescent="0.3">
      <c r="A54" s="98">
        <v>51</v>
      </c>
      <c r="B54" s="303"/>
      <c r="C54" s="294"/>
      <c r="D54" s="297"/>
      <c r="E54" s="294" t="s">
        <v>214</v>
      </c>
      <c r="F54" s="87" t="s">
        <v>28</v>
      </c>
      <c r="G54" s="148" t="s">
        <v>286</v>
      </c>
      <c r="H54" s="99" t="s">
        <v>13</v>
      </c>
      <c r="I54" s="99" t="s">
        <v>20</v>
      </c>
      <c r="J54" s="126" t="s">
        <v>28</v>
      </c>
      <c r="K54" s="101" t="str">
        <f t="shared" si="1"/>
        <v>N/A</v>
      </c>
      <c r="L54" s="109" t="s">
        <v>260</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6" x14ac:dyDescent="0.3">
      <c r="A55" s="98">
        <v>52</v>
      </c>
      <c r="B55" s="303"/>
      <c r="C55" s="294"/>
      <c r="D55" s="297"/>
      <c r="E55" s="294"/>
      <c r="F55" s="87" t="s">
        <v>28</v>
      </c>
      <c r="G55" s="148" t="s">
        <v>318</v>
      </c>
      <c r="H55" s="99" t="s">
        <v>14</v>
      </c>
      <c r="I55" s="99" t="s">
        <v>20</v>
      </c>
      <c r="J55" s="126" t="s">
        <v>28</v>
      </c>
      <c r="K55" s="101" t="str">
        <f t="shared" si="1"/>
        <v>Aprašykite rodiklį</v>
      </c>
      <c r="L55" s="109" t="s">
        <v>261</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6" x14ac:dyDescent="0.3">
      <c r="A56" s="98">
        <v>53</v>
      </c>
      <c r="B56" s="303"/>
      <c r="C56" s="294"/>
      <c r="D56" s="297"/>
      <c r="E56" s="294"/>
      <c r="F56" s="87" t="s">
        <v>28</v>
      </c>
      <c r="G56" s="84" t="s">
        <v>287</v>
      </c>
      <c r="H56" s="99" t="s">
        <v>14</v>
      </c>
      <c r="I56" s="99" t="s">
        <v>20</v>
      </c>
      <c r="J56" s="126" t="s">
        <v>28</v>
      </c>
      <c r="K56" s="101" t="str">
        <f t="shared" si="1"/>
        <v>Aprašykite rodiklį</v>
      </c>
      <c r="L56" s="109" t="s">
        <v>262</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66" x14ac:dyDescent="0.3">
      <c r="A57" s="98">
        <v>54</v>
      </c>
      <c r="B57" s="303"/>
      <c r="C57" s="294"/>
      <c r="D57" s="297"/>
      <c r="E57" s="294"/>
      <c r="F57" s="87" t="s">
        <v>28</v>
      </c>
      <c r="G57" s="142" t="s">
        <v>339</v>
      </c>
      <c r="H57" s="99" t="s">
        <v>14</v>
      </c>
      <c r="I57" s="99" t="s">
        <v>20</v>
      </c>
      <c r="J57" s="126" t="s">
        <v>28</v>
      </c>
      <c r="K57" s="101" t="str">
        <f t="shared" si="1"/>
        <v>Aprašykite rodiklį</v>
      </c>
      <c r="L57" s="109" t="s">
        <v>258</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6" x14ac:dyDescent="0.3">
      <c r="A58" s="98">
        <v>55</v>
      </c>
      <c r="B58" s="303"/>
      <c r="C58" s="294"/>
      <c r="D58" s="297"/>
      <c r="E58" s="294"/>
      <c r="F58" s="87" t="s">
        <v>28</v>
      </c>
      <c r="G58" s="175" t="s">
        <v>319</v>
      </c>
      <c r="H58" s="99" t="s">
        <v>14</v>
      </c>
      <c r="I58" s="99" t="s">
        <v>20</v>
      </c>
      <c r="J58" s="126" t="s">
        <v>28</v>
      </c>
      <c r="K58" s="101" t="str">
        <f t="shared" si="1"/>
        <v>Aprašykite rodiklį</v>
      </c>
      <c r="L58" s="109" t="s">
        <v>263</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6" x14ac:dyDescent="0.3">
      <c r="A59" s="98">
        <v>56</v>
      </c>
      <c r="B59" s="303"/>
      <c r="C59" s="294"/>
      <c r="D59" s="295" t="s">
        <v>147</v>
      </c>
      <c r="E59" s="295" t="s">
        <v>215</v>
      </c>
      <c r="F59" s="87" t="s">
        <v>28</v>
      </c>
      <c r="G59" s="148" t="s">
        <v>288</v>
      </c>
      <c r="H59" s="99" t="s">
        <v>13</v>
      </c>
      <c r="I59" s="99" t="s">
        <v>20</v>
      </c>
      <c r="J59" s="126" t="s">
        <v>28</v>
      </c>
      <c r="K59" s="101" t="str">
        <f t="shared" si="1"/>
        <v>N/A</v>
      </c>
      <c r="L59" s="109" t="s">
        <v>264</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66" x14ac:dyDescent="0.3">
      <c r="A60" s="98">
        <v>57</v>
      </c>
      <c r="B60" s="303"/>
      <c r="C60" s="294"/>
      <c r="D60" s="295"/>
      <c r="E60" s="295"/>
      <c r="F60" s="87" t="s">
        <v>28</v>
      </c>
      <c r="G60" s="148" t="s">
        <v>334</v>
      </c>
      <c r="H60" s="99" t="s">
        <v>14</v>
      </c>
      <c r="I60" s="99" t="s">
        <v>20</v>
      </c>
      <c r="J60" s="126" t="s">
        <v>28</v>
      </c>
      <c r="K60" s="101" t="str">
        <f t="shared" si="1"/>
        <v>Aprašykite rodiklį</v>
      </c>
      <c r="L60" s="109" t="s">
        <v>258</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6" x14ac:dyDescent="0.3">
      <c r="A61" s="98">
        <v>58</v>
      </c>
      <c r="B61" s="303"/>
      <c r="C61" s="294"/>
      <c r="D61" s="295"/>
      <c r="E61" s="295"/>
      <c r="F61" s="87" t="s">
        <v>28</v>
      </c>
      <c r="G61" s="148" t="s">
        <v>320</v>
      </c>
      <c r="H61" s="99" t="s">
        <v>14</v>
      </c>
      <c r="I61" s="99" t="s">
        <v>20</v>
      </c>
      <c r="J61" s="126" t="s">
        <v>28</v>
      </c>
      <c r="K61" s="101" t="str">
        <f t="shared" si="1"/>
        <v>Aprašykite rodiklį</v>
      </c>
      <c r="L61" s="109" t="s">
        <v>261</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6" x14ac:dyDescent="0.3">
      <c r="A62" s="98">
        <v>59</v>
      </c>
      <c r="B62" s="303"/>
      <c r="C62" s="294"/>
      <c r="D62" s="295"/>
      <c r="E62" s="295"/>
      <c r="F62" s="87" t="s">
        <v>28</v>
      </c>
      <c r="G62" s="84" t="s">
        <v>295</v>
      </c>
      <c r="H62" s="99" t="s">
        <v>14</v>
      </c>
      <c r="I62" s="99" t="s">
        <v>20</v>
      </c>
      <c r="J62" s="126" t="s">
        <v>28</v>
      </c>
      <c r="K62" s="101" t="str">
        <f t="shared" si="1"/>
        <v>Aprašykite rodiklį</v>
      </c>
      <c r="L62" s="109" t="s">
        <v>262</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6" x14ac:dyDescent="0.3">
      <c r="A63" s="98">
        <v>60</v>
      </c>
      <c r="B63" s="303"/>
      <c r="C63" s="294"/>
      <c r="D63" s="295"/>
      <c r="E63" s="295"/>
      <c r="F63" s="87" t="s">
        <v>28</v>
      </c>
      <c r="G63" s="175" t="s">
        <v>289</v>
      </c>
      <c r="H63" s="99" t="s">
        <v>14</v>
      </c>
      <c r="I63" s="99" t="s">
        <v>20</v>
      </c>
      <c r="J63" s="126" t="s">
        <v>28</v>
      </c>
      <c r="K63" s="101" t="str">
        <f t="shared" si="1"/>
        <v>Aprašykite rodiklį</v>
      </c>
      <c r="L63" s="109" t="s">
        <v>259</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6" x14ac:dyDescent="0.3">
      <c r="A64" s="98">
        <v>61</v>
      </c>
      <c r="B64" s="303"/>
      <c r="C64" s="294"/>
      <c r="D64" s="294" t="s">
        <v>155</v>
      </c>
      <c r="E64" s="294" t="s">
        <v>216</v>
      </c>
      <c r="F64" s="87" t="s">
        <v>28</v>
      </c>
      <c r="G64" s="148" t="s">
        <v>290</v>
      </c>
      <c r="H64" s="99" t="s">
        <v>13</v>
      </c>
      <c r="I64" s="99" t="s">
        <v>20</v>
      </c>
      <c r="J64" s="126" t="s">
        <v>28</v>
      </c>
      <c r="K64" s="101" t="str">
        <f t="shared" si="1"/>
        <v>N/A</v>
      </c>
      <c r="L64" s="109" t="s">
        <v>265</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6" x14ac:dyDescent="0.3">
      <c r="A65" s="98">
        <v>62</v>
      </c>
      <c r="B65" s="303"/>
      <c r="C65" s="294"/>
      <c r="D65" s="294"/>
      <c r="E65" s="294"/>
      <c r="F65" s="87" t="s">
        <v>28</v>
      </c>
      <c r="G65" s="148" t="s">
        <v>291</v>
      </c>
      <c r="H65" s="99" t="s">
        <v>14</v>
      </c>
      <c r="I65" s="99" t="s">
        <v>20</v>
      </c>
      <c r="J65" s="100" t="s">
        <v>28</v>
      </c>
      <c r="K65" s="101" t="str">
        <f t="shared" si="1"/>
        <v>Aprašykite rodiklį</v>
      </c>
      <c r="L65" s="109" t="s">
        <v>266</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6" x14ac:dyDescent="0.3">
      <c r="A66" s="98">
        <v>63</v>
      </c>
      <c r="B66" s="303"/>
      <c r="C66" s="294"/>
      <c r="D66" s="294"/>
      <c r="E66" s="294"/>
      <c r="F66" s="87" t="s">
        <v>28</v>
      </c>
      <c r="G66" s="148" t="s">
        <v>292</v>
      </c>
      <c r="H66" s="99" t="s">
        <v>14</v>
      </c>
      <c r="I66" s="99" t="s">
        <v>20</v>
      </c>
      <c r="J66" s="126" t="s">
        <v>28</v>
      </c>
      <c r="K66" s="101" t="str">
        <f t="shared" si="1"/>
        <v>Aprašykite rodiklį</v>
      </c>
      <c r="L66" s="109" t="s">
        <v>267</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6" x14ac:dyDescent="0.3">
      <c r="A67" s="98">
        <v>64</v>
      </c>
      <c r="B67" s="303"/>
      <c r="C67" s="294"/>
      <c r="D67" s="294"/>
      <c r="E67" s="294"/>
      <c r="F67" s="87" t="s">
        <v>28</v>
      </c>
      <c r="G67" s="148" t="s">
        <v>321</v>
      </c>
      <c r="H67" s="99" t="s">
        <v>14</v>
      </c>
      <c r="I67" s="99" t="s">
        <v>20</v>
      </c>
      <c r="J67" s="126" t="s">
        <v>28</v>
      </c>
      <c r="K67" s="101" t="str">
        <f t="shared" si="1"/>
        <v>Aprašykite rodiklį</v>
      </c>
      <c r="L67" s="109" t="s">
        <v>268</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6" x14ac:dyDescent="0.3">
      <c r="A68" s="98">
        <v>65</v>
      </c>
      <c r="B68" s="303"/>
      <c r="C68" s="294"/>
      <c r="D68" s="294"/>
      <c r="E68" s="294"/>
      <c r="F68" s="87" t="s">
        <v>28</v>
      </c>
      <c r="G68" s="148" t="s">
        <v>322</v>
      </c>
      <c r="H68" s="99" t="s">
        <v>13</v>
      </c>
      <c r="I68" s="99" t="s">
        <v>20</v>
      </c>
      <c r="J68" s="126" t="s">
        <v>28</v>
      </c>
      <c r="K68" s="101" t="str">
        <f t="shared" ref="K68:K70" si="14">IF(H68="Pagrindinis","N/A","Aprašykite rodiklį")</f>
        <v>N/A</v>
      </c>
      <c r="L68" s="109" t="s">
        <v>269</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6" x14ac:dyDescent="0.3">
      <c r="A69" s="98">
        <v>66</v>
      </c>
      <c r="B69" s="303"/>
      <c r="C69" s="294"/>
      <c r="D69" s="294"/>
      <c r="E69" s="294"/>
      <c r="F69" s="87" t="s">
        <v>28</v>
      </c>
      <c r="G69" s="148" t="s">
        <v>323</v>
      </c>
      <c r="H69" s="99" t="s">
        <v>14</v>
      </c>
      <c r="I69" s="99" t="s">
        <v>20</v>
      </c>
      <c r="J69" s="126" t="s">
        <v>28</v>
      </c>
      <c r="K69" s="101" t="str">
        <f t="shared" si="14"/>
        <v>Aprašykite rodiklį</v>
      </c>
      <c r="L69" s="109" t="s">
        <v>270</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6" x14ac:dyDescent="0.3">
      <c r="A70" s="98">
        <v>67</v>
      </c>
      <c r="B70" s="303"/>
      <c r="C70" s="294"/>
      <c r="D70" s="294"/>
      <c r="E70" s="294"/>
      <c r="F70" s="87" t="s">
        <v>28</v>
      </c>
      <c r="G70" s="84" t="s">
        <v>324</v>
      </c>
      <c r="H70" s="99" t="s">
        <v>14</v>
      </c>
      <c r="I70" s="99" t="s">
        <v>20</v>
      </c>
      <c r="J70" s="126" t="s">
        <v>28</v>
      </c>
      <c r="K70" s="101" t="str">
        <f t="shared" si="14"/>
        <v>Aprašykite rodiklį</v>
      </c>
      <c r="L70" s="109" t="s">
        <v>271</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3">
      <c r="A71" s="305" t="s">
        <v>217</v>
      </c>
      <c r="B71" s="305"/>
      <c r="C71" s="305"/>
      <c r="D71" s="305"/>
      <c r="E71" s="305"/>
      <c r="F71" s="305"/>
      <c r="G71" s="305"/>
      <c r="H71" s="305"/>
      <c r="I71" s="305"/>
      <c r="J71" s="305"/>
      <c r="K71" s="305"/>
      <c r="L71" s="305"/>
      <c r="M71" s="305"/>
      <c r="N71" s="305"/>
      <c r="O71" s="304">
        <f>SUM(R4:R70)</f>
        <v>0</v>
      </c>
      <c r="P71" s="304"/>
      <c r="Q71" s="304"/>
      <c r="R71" s="304"/>
      <c r="S71" s="304">
        <f>SUM(V4:V70)</f>
        <v>0</v>
      </c>
      <c r="T71" s="304"/>
      <c r="U71" s="304"/>
      <c r="V71" s="304"/>
      <c r="W71" s="304">
        <f>SUM(Z4:Z70)</f>
        <v>0</v>
      </c>
      <c r="X71" s="304"/>
      <c r="Y71" s="304"/>
      <c r="Z71" s="304"/>
      <c r="AA71" s="304">
        <f>SUM(AD4:AD70)</f>
        <v>0</v>
      </c>
      <c r="AB71" s="304"/>
      <c r="AC71" s="304"/>
      <c r="AD71" s="304"/>
      <c r="AE71" s="304">
        <f>SUM(AH4:AH70)</f>
        <v>0</v>
      </c>
      <c r="AF71" s="304"/>
      <c r="AG71" s="304"/>
      <c r="AH71" s="304"/>
      <c r="AI71" s="304">
        <f>SUM(AL4:AL70)</f>
        <v>0</v>
      </c>
      <c r="AJ71" s="304"/>
      <c r="AK71" s="304"/>
      <c r="AL71" s="304"/>
      <c r="AM71" s="304">
        <f>SUM(AP4:AP70)</f>
        <v>0</v>
      </c>
      <c r="AN71" s="304"/>
      <c r="AO71" s="304"/>
      <c r="AP71" s="304"/>
      <c r="AQ71" s="304">
        <f>SUM(AT4:AT70)</f>
        <v>0</v>
      </c>
      <c r="AR71" s="304"/>
      <c r="AS71" s="304"/>
      <c r="AT71" s="304"/>
      <c r="AU71" s="127" t="e">
        <f>SUM(AU4:AU70)</f>
        <v>#VALUE!</v>
      </c>
      <c r="AV71" s="128"/>
      <c r="AW71" s="129"/>
    </row>
    <row r="72" spans="1:49" hidden="1" x14ac:dyDescent="0.3">
      <c r="G72" s="9"/>
      <c r="H72" s="9"/>
      <c r="I72" s="9"/>
    </row>
    <row r="73" spans="1:49" hidden="1" x14ac:dyDescent="0.3">
      <c r="G73" s="9"/>
      <c r="H73" s="9"/>
      <c r="I73" s="9"/>
    </row>
    <row r="74" spans="1:49" hidden="1" x14ac:dyDescent="0.3">
      <c r="G74" s="9"/>
      <c r="H74" s="9"/>
      <c r="I74" s="9"/>
    </row>
    <row r="75" spans="1:49" hidden="1" x14ac:dyDescent="0.3">
      <c r="G75" s="9"/>
      <c r="H75" s="9"/>
      <c r="I75" s="9"/>
    </row>
    <row r="76" spans="1:49" hidden="1" x14ac:dyDescent="0.3">
      <c r="G76" s="9"/>
      <c r="H76" s="9"/>
      <c r="I76" s="9"/>
    </row>
    <row r="77" spans="1:49" hidden="1" x14ac:dyDescent="0.3">
      <c r="G77" s="9"/>
      <c r="H77" s="9"/>
      <c r="I77" s="9"/>
    </row>
    <row r="78" spans="1:49" hidden="1" x14ac:dyDescent="0.3">
      <c r="G78" s="9"/>
      <c r="H78" s="9"/>
      <c r="I78" s="9"/>
    </row>
    <row r="79" spans="1:49" hidden="1" x14ac:dyDescent="0.3">
      <c r="G79" s="9"/>
      <c r="H79" s="9"/>
      <c r="I79" s="9"/>
    </row>
    <row r="80" spans="1:49" s="3" customFormat="1" hidden="1" x14ac:dyDescent="0.3">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idden="1" x14ac:dyDescent="0.3">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idden="1" x14ac:dyDescent="0.3">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idden="1" x14ac:dyDescent="0.3">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idden="1" x14ac:dyDescent="0.3">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idden="1" x14ac:dyDescent="0.3">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idden="1" x14ac:dyDescent="0.3">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idden="1" x14ac:dyDescent="0.3">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idden="1" x14ac:dyDescent="0.3">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idden="1" x14ac:dyDescent="0.3">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idden="1" x14ac:dyDescent="0.3">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idden="1" x14ac:dyDescent="0.3">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idden="1" x14ac:dyDescent="0.3">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idden="1" x14ac:dyDescent="0.3">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idden="1" x14ac:dyDescent="0.3">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idden="1" x14ac:dyDescent="0.3">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idden="1" x14ac:dyDescent="0.3">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idden="1" x14ac:dyDescent="0.3">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idden="1" x14ac:dyDescent="0.3">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idden="1" x14ac:dyDescent="0.3">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idden="1" x14ac:dyDescent="0.3">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idden="1" x14ac:dyDescent="0.3">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idden="1" x14ac:dyDescent="0.3">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idden="1" x14ac:dyDescent="0.3">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idden="1" x14ac:dyDescent="0.3">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idden="1" x14ac:dyDescent="0.3">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idden="1" x14ac:dyDescent="0.3">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idden="1" x14ac:dyDescent="0.3">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idden="1" x14ac:dyDescent="0.3">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idden="1" x14ac:dyDescent="0.3">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idden="1" x14ac:dyDescent="0.3">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idden="1" x14ac:dyDescent="0.3">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idden="1" x14ac:dyDescent="0.3">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idden="1" x14ac:dyDescent="0.3">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idden="1" x14ac:dyDescent="0.3">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idden="1" x14ac:dyDescent="0.3">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idden="1" x14ac:dyDescent="0.3">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idden="1" x14ac:dyDescent="0.3">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idden="1" x14ac:dyDescent="0.3">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idden="1" x14ac:dyDescent="0.3">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idden="1" x14ac:dyDescent="0.3">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idden="1" x14ac:dyDescent="0.3">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idden="1" x14ac:dyDescent="0.3">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idden="1" x14ac:dyDescent="0.3">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idden="1" x14ac:dyDescent="0.3">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idden="1" x14ac:dyDescent="0.3">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idden="1" x14ac:dyDescent="0.3">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idden="1" x14ac:dyDescent="0.3">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idden="1" x14ac:dyDescent="0.3">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idden="1" x14ac:dyDescent="0.3">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idden="1" x14ac:dyDescent="0.3">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idden="1" x14ac:dyDescent="0.3">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idden="1" x14ac:dyDescent="0.3">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idden="1" x14ac:dyDescent="0.3">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idden="1" x14ac:dyDescent="0.3">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idden="1" x14ac:dyDescent="0.3">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idden="1" x14ac:dyDescent="0.3">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idden="1" x14ac:dyDescent="0.3">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idden="1" x14ac:dyDescent="0.3">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idden="1" x14ac:dyDescent="0.3">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idden="1" x14ac:dyDescent="0.3">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idden="1" x14ac:dyDescent="0.3">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idden="1" x14ac:dyDescent="0.3">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idden="1" x14ac:dyDescent="0.3">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idden="1" x14ac:dyDescent="0.3">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idden="1" x14ac:dyDescent="0.3">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idden="1" x14ac:dyDescent="0.3">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idden="1" x14ac:dyDescent="0.3">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idden="1" x14ac:dyDescent="0.3">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idden="1" x14ac:dyDescent="0.3">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idden="1" x14ac:dyDescent="0.3">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idden="1" x14ac:dyDescent="0.3">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idden="1" x14ac:dyDescent="0.3">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idden="1" x14ac:dyDescent="0.3">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idden="1" x14ac:dyDescent="0.3">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idden="1" x14ac:dyDescent="0.3">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idden="1" x14ac:dyDescent="0.3">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idden="1" x14ac:dyDescent="0.3">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idden="1" x14ac:dyDescent="0.3">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idden="1" x14ac:dyDescent="0.3">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idden="1" x14ac:dyDescent="0.3">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idden="1" x14ac:dyDescent="0.3">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idden="1" x14ac:dyDescent="0.3">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idden="1" x14ac:dyDescent="0.3">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idden="1" x14ac:dyDescent="0.3">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idden="1" x14ac:dyDescent="0.3">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idden="1" x14ac:dyDescent="0.3">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idden="1" x14ac:dyDescent="0.3">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idden="1" x14ac:dyDescent="0.3">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idden="1" x14ac:dyDescent="0.3">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idden="1" x14ac:dyDescent="0.3">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idden="1" x14ac:dyDescent="0.3">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idden="1" x14ac:dyDescent="0.3">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idden="1" x14ac:dyDescent="0.3">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idden="1" x14ac:dyDescent="0.3">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idden="1" x14ac:dyDescent="0.3">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idden="1" x14ac:dyDescent="0.3">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idden="1" x14ac:dyDescent="0.3">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idden="1" x14ac:dyDescent="0.3">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idden="1" x14ac:dyDescent="0.3">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idden="1" x14ac:dyDescent="0.3">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idden="1" x14ac:dyDescent="0.3">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idden="1" x14ac:dyDescent="0.3">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idden="1" x14ac:dyDescent="0.3">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idden="1" x14ac:dyDescent="0.3">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idden="1" x14ac:dyDescent="0.3">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idden="1" x14ac:dyDescent="0.3">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idden="1" x14ac:dyDescent="0.3">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idden="1" x14ac:dyDescent="0.3">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idden="1" x14ac:dyDescent="0.3">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idden="1" x14ac:dyDescent="0.3">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idden="1" x14ac:dyDescent="0.3">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idden="1" x14ac:dyDescent="0.3">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idden="1" x14ac:dyDescent="0.3">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idden="1" x14ac:dyDescent="0.3">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idden="1" x14ac:dyDescent="0.3">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idden="1" x14ac:dyDescent="0.3">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idden="1" x14ac:dyDescent="0.3">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idden="1" x14ac:dyDescent="0.3">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idden="1" x14ac:dyDescent="0.3">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idden="1" x14ac:dyDescent="0.3">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idden="1" x14ac:dyDescent="0.3">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idden="1" x14ac:dyDescent="0.3">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idden="1" x14ac:dyDescent="0.3">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idden="1" x14ac:dyDescent="0.3">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idden="1" x14ac:dyDescent="0.3">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idden="1" x14ac:dyDescent="0.3">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idden="1" x14ac:dyDescent="0.3">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idden="1" x14ac:dyDescent="0.3">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idden="1" x14ac:dyDescent="0.3">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idden="1" x14ac:dyDescent="0.3">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idden="1" x14ac:dyDescent="0.3">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idden="1" x14ac:dyDescent="0.3">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idden="1" x14ac:dyDescent="0.3">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idden="1" x14ac:dyDescent="0.3">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idden="1" x14ac:dyDescent="0.3">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idden="1" x14ac:dyDescent="0.3">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idden="1" x14ac:dyDescent="0.3">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idden="1" x14ac:dyDescent="0.3">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idden="1" x14ac:dyDescent="0.3">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idden="1" x14ac:dyDescent="0.3">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idden="1" x14ac:dyDescent="0.3">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idden="1" x14ac:dyDescent="0.3">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idden="1" x14ac:dyDescent="0.3">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sheetProtection algorithmName="SHA-512" hashValue="KixOLpSypiXM6Pbz6HaSFex/UWtoyBpRHkcEpK2MHhM78izXInj8kH9BuVSLU6Oc170YosTTws3s+lF2CEG7zA==" saltValue="abqlu/JeXii93M79VJIPlQ==" spinCount="100000" sheet="1" objects="1" scenarios="1"/>
  <autoFilter xmlns:x14="http://schemas.microsoft.com/office/spreadsheetml/2009/9/main" ref="A1:AW71" xr:uid="{00000000-0009-0000-0000-000006000000}">
    <filterColumn colId="11">
      <filters blank="1">
        <mc:AlternateContent xmlns:mc="http://schemas.openxmlformats.org/markup-compatibility/2006">
          <mc:Choice Requires="x14">
            <x14:filter val="5. Skaičiavimo metodas_x000a_(Gerai, kai rodiklio reikšmė didėja pamečiui ir &gt;0)"/>
            <x14:filter val="a/b*100%, kur_x000a_a -  ataskaitiniu laikotarpiu apmokytų ir įdarbintų tam tikros tikslinės grupės žmonių skaičius, vnt._x000a_b - iš viso tam tikros tikslinės grupės žmonių, dalyvavusių įmonės veikloje, skaičius, vnt."/>
            <x14: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x14:filter val="a/b*100%, kur_x000a_a -  ataskaitiniu laikotarpiu dalyvavusių asmenų ir teigiamai įvertinusių mokymus, skaičius, vnt. _x000a_b - iš viso dalyvavusių asmenų skaičius skaičius, vnt."/>
            <x14:filter val="a/b*100%, kur_x000a_a -  ataskaitiniu laikotarpiu darbintų tam tikros tikslinės grupės žmonių skaičius, vnt._x000a_b - iš viso tam tikros tikslinės grupės žmonių, dalyvavusių įmonės veikloje, skaičius, vnt."/>
            <x14:filter val="a/b*100%, kur_x000a_a -  ataskaitiniu laikotarpiu įdarbintų tam tikros tikslinės grupės žmonių skaičius, vnt. _x000a_b - bendras tam tikros tikslinės grupės asmenų, dalyvavusių įmonės veikloje, skaičius, vnt."/>
            <x14:filter val="a/b*100%, kur_x000a_a -  ataskaitiniu laikotarpiu tam tikros tikslinės grupės asmenų skaičius, kurių pajamos padidėjo dėl įmonės teikiamų paslaugų / vykdomos veiklos / įdarbinimo įmonėje, vnt._x000a_b - iš viso tam tikros tikslinės grupės žmonių, dalyvavusių įmonės veikloje, skaičius, vnt."/>
            <x14:filter val="a/b*100%, kur_x000a_a -  tam tikros tikslinės grupės asmenų, kurie nebegauna pašalpos dėl įmonės vykdomos veiklos / įdarbimo, skaičius, vnt. _x000a_b - bendras tam tikros tikslinės grupės asmenų, dalyvavusių įmonės veikloje, skaičius, vnt."/>
            <x14:filter val="a/b*100%&gt;0, kur_x000a_a - asmenys, dalyvavę įmonės veikloje, kurių paskatos įsitvirtinti darbo rinkoje, padidėjo, skaičius,vnt._x000a_b - bendras asmenų, dalyvavusių įmonės veikloje, skaičius, vnt."/>
            <x14:filter val="a/b*100%&gt;0, kur_x000a_a - asmenų, dalyvavusių įmonėd renginyje ir įgijusių žinių, skaičius, vnt._x000a_b - bendras asmenų, dalyvavusių įmonės renginyje, skaičius, vnt."/>
            <x14:filter val="a/b*100%&gt;0, kur_x000a_a - asmenų, dalyvavusių įmonės renginyje ir dėl to įgijusių žinių, skaičius, vnt._x000a_b - bendras asmenų, dalyvavusių įmonės renginyje, skaičius, vnt."/>
            <x14:filter val="a/b*100%&gt;0, kur_x000a_a - asmenų, dalyvavusių įmonės renginyje ir įgijusių žinių, skaičius, vnt._x000a_b - bendras asmenų, dalyvavusių įmonės renginyje, skaičius, vnt."/>
            <x14:filter val="a/b*100%&gt;0, kur_x000a_a - asmenų, dalyvavusių įmonių veikloje ir pasijutusių geriau, skaičius, vnt._x000a_b - bendras asmenų, dalyvavusių įmonės veikloje, skaičius, vnt."/>
            <x14:filter val="a/b*100%&gt;0, kur_x000a_a - asmenų, dalyvavusių renginyje ir įgijusių žinių, skaičius, vnt._x000a_b - bendras asmenų, dalyvavusių įmonės renginyje, skaičius, vnt."/>
            <x14:filter val="a/b*100%&gt;0, kur_x000a_a - tam tikros tikslinės grupės asmenų, dalyvavusių įmonės veikloje ir ir dėl to pagerinusių / įgijusių gebėjimus, skaičius, vnt._x000a_b - bendras tam tikros tikslinės grupės asmenų, dalyvavusių įmonės veikloje, skaičius, vnt."/>
            <x14:filter val="a/b*100%&gt;0, kur_x000a_a - tam tikros tikslinės grupės asmenų, dalyvavusių įmonės veikloje ir pradėję jaustis geriau, skaičius, vnt._x000a_b - bendras tam tikros tikslinės grupės asmenų, dalyvavusių įmonės veikloje, skaičius, vnt."/>
            <x14:filter val="a/b*100%&gt;0, kur_x000a_a - tam tikros tikslinės grupės asmenų, dalyvavusių įmonės veikloje ir pradėję jaustis geriau, vnt._x000a_b - bendras tam tikros tikslinės grupės asmenų, dalyvavusių įmonės veikloje, skaičius, vnt."/>
            <x14:filter val="a/b*100%&gt;0, kur_x000a_a - tam tikros tikslinės grupės asmenų, dalyvavusių įmonės veikloje ir pradėję jaustis saugiau, skaičius, vnt._x000a_b - bendras tam tikros grupės/ nukentėjusių asmenų, dalyvavusių įmonės veikloje, skaičius, vnt."/>
            <x14:filter val="a/b*100%&gt;0, kur_x000a_a - tam tikros tikslinės grupės asmenų, dalyvavusių įmonės veikloje ir pradėję saugiau ir įdomiau leisti laisvalaikį, skaičius, vnt._x000a_b - bendras tam tikros tikslinės grupės asmenų, dalyvavusių įmonės veikloje, skaičius, vnt."/>
            <x14:filter val="a/b*100%&gt;0, kur_x000a_a - tam tikros tikslinės grupės asmenų, dalyvavusių įmonės veikloje ir pripažinusių, kad įgijo naudingos informacijos apie patyčių žalą,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ms tapo labiau prieinama informacija apie švietimą / kompetencijas ir jie šią informaciją vertina kaip naudingą,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pasitikėjimas savimi padidėjo, skaičius vnt._x000a_b - bendras tam tikros tikslinės grupės asmenų, dalyvavusių įmonės veikloje, skaičius, vnt."/>
            <x14:filter val="a/b*100%&gt;0, kur_x000a_a - tam tikros tikslinės grupės asmenų, dalyvavusių įmonės veikloje ir pripažinusių, kad jų pasitikėjimas savimi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dėl to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pagerėjo, skaičius, vnt._x000a_b - bendras tam tikros tikslinės grupės asmenų, dalyvavusių įmonės veikloje, skaičius, vnt."/>
            <x14:filter val="a/b*100%&gt;0, kur_x000a_a - tam tikros tikslinės grupės asmenų, dalyvavusių įmonės veikloje ir pripažinusių, kad labiau sieja savo profesinę ir asmeninę ateitį su Lietuva, skaičius, vnt._x000a_b - bendras tam tikros tikslinės grupės asmenų, dalyvavusių įmonės veikloje, skaičius, vnt."/>
            <x14:filter val="a/b*100%&gt;0, kur_x000a_a - tam tikros tikslinės grupės asmenų, dalyvavusių įmonės veikloje ir pripažinusių, kad tapo patriotiškesni (labiau vertina savo gimtinę ir jos istoriją), skaičius, vnt._x000a_b - bendras tam tikros tikslinės grupės asmenų, dalyvavusių įmonės veikloje, skaičius, vnt."/>
            <x14:filter val="a/b*100%&gt;0, kur_x000a_a - tam tikros tikslinės grupės asmenų, dalyvavusių įmonės veikloje, ir kurie gavo daugiau darbo pasiūlymų, skaičius vnt._x000a_b - bendras tam tikros tikslinės grupės asmenų, dalyvavusių įmonės veikloje, skaičius, vnt."/>
            <x14:filter val="a/b*100%&gt;0, kur_x000a_a - tam tikros tikslinės grupės asmenų, dalyvavusių įmonės veikloje, ir kurių buities sąlygos pagerėjo, skaičius, vnt._x000a_b - bendras tam tikros tikslinės grupės asmenų, dalyvavusių įmonės veikloje, skaičius, vnt."/>
            <x14:filter val="a/b*100%&gt;0, kur_x000a_a - tam tikros tikslinės grupės asmenų, dalyvavusių įmonės veikloje, ir kurių darbo užmokestis padidėjo, skaičius vnt._x000a_b - bendras tam tikros tikslinės grupės asmenų, dalyvavusių įmonės veikloje, skaičius, vnt."/>
            <x14:filter val="a/b*100%&gt;0, kur_x000a_a - tam tikros tikslinės grupės asmenų, dalyvavusių įmonės veikloje, ir kurių fizinis aktyvumas padidėjo, skaičius, vnt._x000a_b - bendras tam tikros tikslinės grupės asmenų, dalyvavusių įmonės veikloje, skaičius, vnt."/>
            <x14:filter val="a/b*100%&gt;0, kur_x000a_a - tam tikros tikslinės grupės asmenų, dalyvavusių įmonės veikloje, ir kurių higienos sąlygos pagerėjo, skaičius, vnt._x000a_b - bendras tam tikros tikslinės grupės asmenų, dalyvavusių įmonės veikloje, skaičius, vnt."/>
            <x14:filter val="a/b*100%&gt;0, kur_x000a_a - tam tikros tikslinės grupės asmenų, dalyvavusių įmonės veikloje, ir kurių mitybos įpročiai pagerėjo, skaičius, vnt._x000a_b - bendras tam tikros tikslinės grupės asmenų, dalyvavusių įmonės veikloje, skaičius, vnt."/>
            <x14:filter val="a/b*100%&gt;0, kur_x000a_a - tam tikros tikslinės grupės asmenų, dalyvavusių įmonės veikloje, ir kurių užsiėmimų lankomumas pagerėjo, skaičius, vnt._x000a_b - bendras tam tikros tikslinės grupės asmenų, dalyvavusių įmonės veikloje, skaičius, vnt."/>
            <x14:filter val="a/b*100%&gt;0, kur_x000a_a - tam tikros tikslinės grupės asmenų, dalyvavusių įmonės veikloje, kurie pripažino, kad jiems yra sudarytos geresnės ir nuolatinės sąlygos turėti prieigą prie sveikatinimo priemonių ar paslaugų, skaičius, vnt._x000a_b - bendras tam tikros tikslinės grupės asmenų, dalyvavusių įmonių veikloje, skaičius, vnt."/>
            <x14:filter val="a/b*100%&gt;0, kur_x000a_a - tam tikros tikslinės grupės asmenų, dalyvavusių įmonės veikloje, kuriems tapo labiau prieinama informacija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ą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a apie ligas jie vertina ją kaip naudingą, skaičius, vnt._x000a_b - bendras tam tikros tikslinės grupės asmenų, dalyvavusių renginyje, skaičius, vnt."/>
            <x14:filter val="a/b*100%&gt;0, kur_x000a_a - tam tikros tikslinės grupės asmenų, dalyvavusių įmonės veikloje, kuriems tapo labiau prieinama informacija apie šeimos planavimą ir jie vertina ją kaip naudingą, skaičius, vnt._x000a_b - bendras tam tikros tikslinės grupės asmenų, dalyvavusių renginyje, skaičius, vnt."/>
            <x14:filter val="a/b*100%&gt;0, kur_x000a_a - tam tikros tikslinės grupės asmenų, dalyvavusių įmonės veikloje, kurių žmogaus teisių apsauga tapo labiau prieinama, skaičius, vnt._x000a_b - bendras tam tikros tikslinės grupės asmenų, dalyvavusių įmonės veikloje, skaičius, vnt."/>
            <x14:filter val="a/b*100%&gt;0, kur_x000a_a - tam tikros tikslinės grupės asmenų, dalyvavusių įmonės veikloje, pripažinusių, kad patyčių jų aplinkoje sumažėjo, vnt._x000a_b - bendras tam tikros tikslinės grupės asmenų, dalyvavusių įmonės veikloje, skaičius, vnt."/>
            <x14:filter val="a/b*100%&gt;0, kur_x000a_a - tam tikros tikslinės grupės asmenų, dalyvavusių įmonių veikloje ir dėl to pasijutusių geriau, skaičius, vnt._x000a_b - bendras tam tikros tikslinės grupės asmenų, dalyvavusių įmonės veikloje, skaičius, vnt."/>
            <x14:filter val="a/b*100%&gt;0, kur_x000a_a - tam tikros tikslinės grupės asmenų, dalyvavusių renginyje ir įgijusių žinių, skaičius, vnt._x000a_b - bendras tam tikros tikslinės asmenų, dalyvavusių įmonės veikloje, skaičius, vnt."/>
            <x14:filter val="a/b*100%&gt;0, kur_x000a_a - tam tikros tikslinės grupės asmenų, dalyvavusių renginyje ir įgijusių žinių, skaičius, vnt._x000a_b - bendras tam tikros tikslinės grupės asmenų, dalyvavusių įmonės renginyje, skaičius, vnt."/>
            <x14:filter val="a/b*100%&gt;0, kur_x000a_a - tam tikros tikslinės grupės asmenų, dalyvavusių renginyje ir įgijusių žinių, skaičius, vnt._x000a_b - bendras tam tikros tikslinės grupės asmenų, dalyvavusių renginyje, skaičius, vnt."/>
            <x14:filter val="a/b*100%&gt;0, kur_x000a_a - tam tikros tikslinės grupės asmenų, dalyvavusių renginyje ir įsidarbinusių, skaičius, vnt._x000a_b - bendras tam tikros tikslinės grupės asmenų, dalyvavusių renginyje, skaičius, vnt."/>
            <x14:filter val="a/b*100%&gt;0, kur_x000a_a - tam tikros tikslinės grupės asmenų, dalyvavusių renginyje ir pradėjusių verslą, skaičius, vnt._x000a_b - bendras tam tikros tikslinės grupės asmenų, dalyvavusių renginyje, skaičius, vnt."/>
            <x14:filter val="a/b*100%&gt;0, kur_x000a_a - tam tikros tikslinės grupės asmenų, dalyvavusių renginyje, ir kurie ėmėsi su padėties keitimu susijusių veiksmų, skaičius, vnt._x000a_b - bendras tam tikros tikslinės grupės asmenų, dalyvavusių renginyje, skaičius, vnt."/>
            <x14:filter val="Metodas priskiriamas automatiškai"/>
          </mc:Choice>
          <mc:Fallback>
            <filter val="5. Skaičiavimo metodas_x000a_(Gerai, kai rodiklio reikšmė didėja pamečiui ir &gt;0)"/>
            <filter val="a/b*100%, kur_x000a_a -  ataskaitiniu laikotarpiu apmokytų ir įdarbintų tam tikros tikslinės grupės žmonių skaičius, vnt._x000a_b - iš viso tam tikros tikslinės grupės žmonių, dalyvavusių įmonės veikloje, skaičius, vnt."/>
            <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filter val="a/b*100%, kur_x000a_a -  ataskaitiniu laikotarpiu dalyvavusių asmenų ir teigiamai įvertinusių mokymus, skaičius, vnt. _x000a_b - iš viso dalyvavusių asmenų skaičius skaičius, vnt."/>
            <filter val="a/b*100%, kur_x000a_a -  ataskaitiniu laikotarpiu darbintų tam tikros tikslinės grupės žmonių skaičius, vnt._x000a_b - iš viso tam tikros tikslinės grupės žmonių, dalyvavusių įmonės veikloje, skaičius, vnt."/>
            <filter val="a/b*100%, kur_x000a_a -  ataskaitiniu laikotarpiu įdarbintų tam tikros tikslinės grupės žmonių skaičius, vnt. _x000a_b - bendras tam tikros tikslinės grupės asmenų, dalyvavusių įmonės veikloje, skaičius, vnt."/>
            <filter val="a/b*100%, kur_x000a_a -  tam tikros tikslinės grupės asmenų, kurie nebegauna pašalpos dėl įmonės vykdomos veiklos / įdarbimo, skaičius, vnt. _x000a_b - bendras tam tikros tikslinės grupės asmenų, dalyvavusių įmonės veikloje, skaičius, vnt."/>
            <filter val="a/b*100%&gt;0, kur_x000a_a - asmenys, dalyvavę įmonės veikloje, kurių paskatos įsitvirtinti darbo rinkoje, padidėjo, skaičius,vnt._x000a_b - bendras asmenų, dalyvavusių įmonės veikloje, skaičius, vnt."/>
            <filter val="a/b*100%&gt;0, kur_x000a_a - asmenų, dalyvavusių įmonėd renginyje ir įgijusių žinių, skaičius, vnt._x000a_b - bendras asmenų, dalyvavusių įmonės renginyje, skaičius, vnt."/>
            <filter val="a/b*100%&gt;0, kur_x000a_a - asmenų, dalyvavusių įmonės renginyje ir dėl to įgijusių žinių, skaičius, vnt._x000a_b - bendras asmenų, dalyvavusių įmonės renginyje, skaičius, vnt."/>
            <filter val="a/b*100%&gt;0, kur_x000a_a - asmenų, dalyvavusių įmonės renginyje ir įgijusių žinių, skaičius, vnt._x000a_b - bendras asmenų, dalyvavusių įmonės renginyje, skaičius, vnt."/>
            <filter val="a/b*100%&gt;0, kur_x000a_a - asmenų, dalyvavusių įmonių veikloje ir pasijutusių geriau, skaičius, vnt._x000a_b - bendras asmenų, dalyvavusių įmonės veikloje, skaičius, vnt."/>
            <filter val="a/b*100%&gt;0, kur_x000a_a - asmenų, dalyvavusių renginyje ir įgijusių žinių, skaičius, vnt._x000a_b - bendras asmenų, dalyvavusių įmonės renginyje, skaičius, vnt."/>
            <filter val="a/b*100%&gt;0, kur_x000a_a - tam tikros tikslinės grupės asmenų, dalyvavusių įmonės veikloje ir ir dėl to pagerinusių / įgijusių gebėjimus, skaičius, vnt._x000a_b - bendras tam tikros tikslinės grupės asmenų, dalyvavusių įmonės veikloje, skaičius, vnt."/>
            <filter val="a/b*100%&gt;0, kur_x000a_a - tam tikros tikslinės grupės asmenų, dalyvavusių įmonės veikloje ir pradėję jaustis geriau, skaičius, vnt._x000a_b - bendras tam tikros tikslinės grupės asmenų, dalyvavusių įmonės veikloje, skaičius, vnt."/>
            <filter val="a/b*100%&gt;0, kur_x000a_a - tam tikros tikslinės grupės asmenų, dalyvavusių įmonės veikloje ir pradėję jaustis geriau, vnt._x000a_b - bendras tam tikros tikslinės grupės asmenų, dalyvavusių įmonės veikloje, skaičius, vnt."/>
            <filter val="a/b*100%&gt;0, kur_x000a_a - tam tikros tikslinės grupės asmenų, dalyvavusių įmonės veikloje ir pradėję jaustis saugiau, skaičius, vnt._x000a_b - bendras tam tikros grupės/ nukentėjusių asmenų, dalyvavusių įmonės veikloje, skaičius, vnt."/>
            <filter val="a/b*100%&gt;0, kur_x000a_a - tam tikros tikslinės grupės asmenų, dalyvavusių įmonės veikloje ir pradėję saugiau ir įdomiau leisti laisvalaikį,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pasitikėjimas savimi padidėjo, skaičius vnt._x000a_b - bendras tam tikros tikslinės grupės asmenų, dalyvavusių įmonės veikloje, skaičius, vnt."/>
            <filter val="a/b*100%&gt;0, kur_x000a_a - tam tikros tikslinės grupės asmenų, dalyvavusių įmonės veikloje ir pripažinusių, kad jų pasitikėjimas savimi pagerėjo, skaičius, vnt._x000a_b - bendras tam tikros tikslinės grupės asmenų, dalyvavusių įmonės veikloje, skaičius, vnt."/>
            <filter val="a/b*100%&gt;0, kur_x000a_a - tam tikros tikslinės grupės asmenų, dalyvavusių įmonės veikloje, ir kurie gavo daugiau darbo pasiūlymų, skaičius vnt._x000a_b - bendras tam tikros tikslinės grupės asmenų, dalyvavusių įmonės veikloje, skaičius, vnt."/>
            <filter val="a/b*100%&gt;0, kur_x000a_a - tam tikros tikslinės grupės asmenų, dalyvavusių įmonės veikloje, ir kurių buities sąlygos pagerėjo, skaičius, vnt._x000a_b - bendras tam tikros tikslinės grupės asmenų, dalyvavusių įmonės veikloje, skaičius, vnt."/>
            <filter val="a/b*100%&gt;0, kur_x000a_a - tam tikros tikslinės grupės asmenų, dalyvavusių įmonės veikloje, ir kurių darbo užmokestis padidėjo, skaičius vnt._x000a_b - bendras tam tikros tikslinės grupės asmenų, dalyvavusių įmonės veikloje, skaičius, vnt."/>
            <filter val="a/b*100%&gt;0, kur_x000a_a - tam tikros tikslinės grupės asmenų, dalyvavusių įmonės veikloje, ir kurių fizinis aktyvumas padidėjo, skaičius, vnt._x000a_b - bendras tam tikros tikslinės grupės asmenų, dalyvavusių įmonės veikloje, skaičius, vnt."/>
            <filter val="a/b*100%&gt;0, kur_x000a_a - tam tikros tikslinės grupės asmenų, dalyvavusių įmonės veikloje, ir kurių higienos sąlygos pagerėjo, skaičius, vnt._x000a_b - bendras tam tikros tikslinės grupės asmenų, dalyvavusių įmonės veikloje, skaičius, vnt."/>
            <filter val="a/b*100%&gt;0, kur_x000a_a - tam tikros tikslinės grupės asmenų, dalyvavusių įmonės veikloje, ir kurių mitybos įpročiai pagerėjo, skaičius, vnt._x000a_b - bendras tam tikros tikslinės grupės asmenų, dalyvavusių įmonės veikloje, skaičius, vnt."/>
            <filter val="a/b*100%&gt;0, kur_x000a_a - tam tikros tikslinės grupės asmenų, dalyvavusių įmonės veikloje, ir kurių užsiėmimų lankomumas pagerėjo, skaičius, vnt._x000a_b - bendras tam tikros tikslinės grupės asmenų, dalyvavusių įmonės veikloje, skaičius, vnt."/>
            <filter val="a/b*100%&gt;0, kur_x000a_a - tam tikros tikslinės grupės asmenų, dalyvavusių įmonės veikloje, kurių žmogaus teisių apsauga tapo labiau prieinama, skaičius, vnt._x000a_b - bendras tam tikros tikslinės grupės asmenų, dalyvavusių įmonės veikloje, skaičius, vnt."/>
            <filter val="a/b*100%&gt;0, kur_x000a_a - tam tikros tikslinės grupės asmenų, dalyvavusių įmonės veikloje, pripažinusių, kad patyčių jų aplinkoje sumažėjo, vnt._x000a_b - bendras tam tikros tikslinės grupės asmenų, dalyvavusių įmonės veikloje, skaičius, vnt."/>
            <filter val="a/b*100%&gt;0, kur_x000a_a - tam tikros tikslinės grupės asmenų, dalyvavusių įmonių veikloje ir dėl to pasijutusių geriau, skaičius, vnt._x000a_b - bendras tam tikros tikslinės grupės asmenų, dalyvavusių įmonės veikloje, skaičius, vnt."/>
            <filter val="a/b*100%&gt;0, kur_x000a_a - tam tikros tikslinės grupės asmenų, dalyvavusių renginyje ir įgijusių žinių, skaičius, vnt._x000a_b - bendras tam tikros tikslinės asmenų, dalyvavusių įmonės veikloje, skaičius, vnt."/>
            <filter val="a/b*100%&gt;0, kur_x000a_a - tam tikros tikslinės grupės asmenų, dalyvavusių renginyje ir įgijusių žinių, skaičius, vnt._x000a_b - bendras tam tikros tikslinės grupės asmenų, dalyvavusių įmonės renginyje, skaičius, vnt."/>
            <filter val="a/b*100%&gt;0, kur_x000a_a - tam tikros tikslinės grupės asmenų, dalyvavusių renginyje ir įgijusių žinių, skaičius, vnt._x000a_b - bendras tam tikros tikslinės grupės asmenų, dalyvavusių renginyje, skaičius, vnt."/>
            <filter val="a/b*100%&gt;0, kur_x000a_a - tam tikros tikslinės grupės asmenų, dalyvavusių renginyje ir įsidarbinusių, skaičius, vnt._x000a_b - bendras tam tikros tikslinės grupės asmenų, dalyvavusių renginyje, skaičius, vnt."/>
            <filter val="a/b*100%&gt;0, kur_x000a_a - tam tikros tikslinės grupės asmenų, dalyvavusių renginyje ir pradėjusių verslą, skaičius, vnt._x000a_b - bendras tam tikros tikslinės grupės asmenų, dalyvavusių renginyje, skaičius, vnt."/>
            <filter val="a/b*100%&gt;0, kur_x000a_a - tam tikros tikslinės grupės asmenų, dalyvavusių renginyje, ir kurie ėmėsi su padėties keitimu susijusių veiksmų, skaičius, vnt._x000a_b - bendras tam tikros tikslinės grupės asmenų, dalyvavusių renginyje, skaičius, vnt."/>
            <filter val="Metodas priskiriamas automatiškai"/>
          </mc:Fallback>
        </mc:AlternateContent>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6" hiddenButton="1" showButton="0"/>
    <filterColumn colId="39" hiddenButton="1" showButton="0"/>
    <filterColumn colId="43" hiddenButton="1" showButton="0"/>
  </autoFilter>
  <dataConsolidate/>
  <mergeCells count="58">
    <mergeCell ref="AI71:AL71"/>
    <mergeCell ref="AM71:AP71"/>
    <mergeCell ref="AQ71:AT71"/>
    <mergeCell ref="A71:N71"/>
    <mergeCell ref="O71:R71"/>
    <mergeCell ref="S71:V71"/>
    <mergeCell ref="W71:Z71"/>
    <mergeCell ref="AA71:AD71"/>
    <mergeCell ref="AE71:AH71"/>
    <mergeCell ref="B48:B70"/>
    <mergeCell ref="C48:C70"/>
    <mergeCell ref="D48:D58"/>
    <mergeCell ref="E48:E53"/>
    <mergeCell ref="E54:E58"/>
    <mergeCell ref="D59:D63"/>
    <mergeCell ref="E59:E63"/>
    <mergeCell ref="D64:D70"/>
    <mergeCell ref="E64:E70"/>
    <mergeCell ref="B38:B46"/>
    <mergeCell ref="C38:C46"/>
    <mergeCell ref="D38:D40"/>
    <mergeCell ref="E38:E40"/>
    <mergeCell ref="D41:D43"/>
    <mergeCell ref="E41:E43"/>
    <mergeCell ref="D44:D47"/>
    <mergeCell ref="E44:E47"/>
    <mergeCell ref="B26:B37"/>
    <mergeCell ref="C26:C37"/>
    <mergeCell ref="D26:D27"/>
    <mergeCell ref="E26:E27"/>
    <mergeCell ref="D28:D30"/>
    <mergeCell ref="E28:E30"/>
    <mergeCell ref="D31:D37"/>
    <mergeCell ref="E31:E37"/>
    <mergeCell ref="B4:B25"/>
    <mergeCell ref="C4:C25"/>
    <mergeCell ref="D4:D10"/>
    <mergeCell ref="E4:E7"/>
    <mergeCell ref="E8:E10"/>
    <mergeCell ref="D11:D21"/>
    <mergeCell ref="E11:E13"/>
    <mergeCell ref="E14:E15"/>
    <mergeCell ref="E16:E18"/>
    <mergeCell ref="E19:E21"/>
    <mergeCell ref="D22:D25"/>
    <mergeCell ref="E22:E25"/>
    <mergeCell ref="O1:AT1"/>
    <mergeCell ref="AU1:AU2"/>
    <mergeCell ref="AV1:AV2"/>
    <mergeCell ref="AW1:AW2"/>
    <mergeCell ref="O2:R2"/>
    <mergeCell ref="S2:V2"/>
    <mergeCell ref="W2:Z2"/>
    <mergeCell ref="AA2:AD2"/>
    <mergeCell ref="AE2:AH2"/>
    <mergeCell ref="AI2:AL2"/>
    <mergeCell ref="AM2:AP2"/>
    <mergeCell ref="AQ2:AT2"/>
  </mergeCells>
  <dataValidations disablePrompts="1" count="1">
    <dataValidation type="list" allowBlank="1" showInputMessage="1" showErrorMessage="1" promptTitle="Pasirinkite reikšmę" prompt="Pasirinkite reikšmę" sqref="B38 B48 B4:B26" xr:uid="{00000000-0002-0000-0600-000000000000}">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Pasirinkite reikšmę" prompt="Pasirinkite reikšmę" xr:uid="{00000000-0002-0000-0600-000001000000}">
          <x14:formula1>
            <xm:f>'C:\Users\Egle.Gervyte\AppData\Local\Microsoft\Windows\Temporary Internet Files\Content.Outlook\15IQHQ1M\[Soc. verslo vertinimas_IS_20170913_Eglei_galutinis (003).xlsx]Papildomas_klasifikatoriai'!#REF!</xm:f>
          </x14:formula1>
          <xm:sqref>F4:F70</xm:sqref>
        </x14:dataValidation>
        <x14:dataValidation type="list" allowBlank="1" showInputMessage="1" showErrorMessage="1" xr:uid="{00000000-0002-0000-0600-000002000000}">
          <x14:formula1>
            <xm:f>'C:\Users\Egle.Gervyte\AppData\Local\Microsoft\Windows\Temporary Internet Files\Content.Outlook\15IQHQ1M\[Soc. verslo vertinimas_IS_20170913_Eglei_galutinis (003).xlsx]Papildomas_klasifikatoriai'!#REF!</xm:f>
          </x14:formula1>
          <xm:sqref>J48:J70 I27 I32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0" tint="-4.9989318521683403E-2"/>
  </sheetPr>
  <dimension ref="A1:AT71"/>
  <sheetViews>
    <sheetView topLeftCell="AL67" zoomScale="85" zoomScaleNormal="85" workbookViewId="0">
      <selection activeCell="AS4" sqref="AS4:AS70"/>
    </sheetView>
  </sheetViews>
  <sheetFormatPr defaultColWidth="0" defaultRowHeight="14.4" zeroHeight="1" outlineLevelCol="1" x14ac:dyDescent="0.3"/>
  <cols>
    <col min="1" max="1" width="5.88671875" style="156" customWidth="1"/>
    <col min="2" max="2" width="59" style="156" customWidth="1"/>
    <col min="3" max="3" width="24.44140625" style="156" customWidth="1"/>
    <col min="4" max="4" width="41.44140625" style="156" customWidth="1"/>
    <col min="5" max="5" width="15.33203125" style="156" customWidth="1"/>
    <col min="6" max="6" width="47.33203125" style="156" customWidth="1"/>
    <col min="7" max="7" width="28" style="156" customWidth="1"/>
    <col min="8" max="8" width="5.88671875" style="156" customWidth="1"/>
    <col min="9" max="9" width="17.33203125" style="155" customWidth="1"/>
    <col min="10" max="10" width="19.6640625" style="155" customWidth="1"/>
    <col min="11" max="11" width="34.5546875" style="155" customWidth="1" outlineLevel="1"/>
    <col min="12" max="12" width="34.109375" style="155" customWidth="1" outlineLevel="1"/>
    <col min="13" max="13" width="22.33203125" style="155" customWidth="1"/>
    <col min="14" max="14" width="33.33203125" style="155" customWidth="1" outlineLevel="1"/>
    <col min="15" max="15" width="37" style="155" customWidth="1" outlineLevel="1"/>
    <col min="16" max="16" width="37.44140625" style="155" customWidth="1" outlineLevel="1"/>
    <col min="17" max="17" width="37" style="155" customWidth="1" outlineLevel="1"/>
    <col min="18" max="18" width="31.109375" style="155" customWidth="1"/>
    <col min="19" max="19" width="29.44140625" style="155" customWidth="1" outlineLevel="1"/>
    <col min="20" max="21" width="29.44140625" style="155" customWidth="1"/>
    <col min="22" max="22" width="29.88671875" style="155" customWidth="1" outlineLevel="1"/>
    <col min="23" max="23" width="29.44140625" style="155" customWidth="1"/>
    <col min="24" max="24" width="31" style="155" customWidth="1" outlineLevel="1"/>
    <col min="25" max="25" width="32.109375" style="155" customWidth="1"/>
    <col min="26" max="26" width="39.33203125" style="155" customWidth="1" outlineLevel="1"/>
    <col min="27" max="27" width="29.44140625" style="155" customWidth="1"/>
    <col min="28" max="28" width="28.5546875" style="155" customWidth="1"/>
    <col min="29" max="29" width="34.33203125" style="155" customWidth="1" outlineLevel="1"/>
    <col min="30" max="30" width="38.44140625" style="155" customWidth="1"/>
    <col min="31" max="31" width="43.88671875" style="155" customWidth="1" outlineLevel="1"/>
    <col min="32" max="32" width="29.44140625" style="155" customWidth="1"/>
    <col min="33" max="33" width="34" style="155" customWidth="1" outlineLevel="1"/>
    <col min="34" max="34" width="29.44140625" style="155" customWidth="1"/>
    <col min="35" max="35" width="32.109375" style="155" customWidth="1"/>
    <col min="36" max="36" width="43.5546875" style="155" customWidth="1" outlineLevel="1"/>
    <col min="37" max="37" width="36.109375" style="155" customWidth="1" outlineLevel="1"/>
    <col min="38" max="38" width="39.44140625" style="155" customWidth="1"/>
    <col min="39" max="39" width="37.33203125" style="155" customWidth="1" outlineLevel="1"/>
    <col min="40" max="40" width="30" style="155" customWidth="1"/>
    <col min="41" max="41" width="32.44140625" style="155" customWidth="1" outlineLevel="1"/>
    <col min="42" max="42" width="9.109375" style="154" customWidth="1"/>
    <col min="43" max="44" width="56.44140625" style="130" customWidth="1"/>
    <col min="45" max="46" width="47.6640625" style="130" customWidth="1"/>
    <col min="47" max="47" width="9.109375" style="130" hidden="1" customWidth="1"/>
    <col min="48" max="16384" width="9.109375" style="130" hidden="1"/>
  </cols>
  <sheetData>
    <row r="1" spans="1:46" ht="24.9" hidden="1" customHeight="1" x14ac:dyDescent="0.3">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 customHeight="1" x14ac:dyDescent="0.3">
      <c r="B2" s="306" t="s">
        <v>39</v>
      </c>
      <c r="C2" s="307"/>
      <c r="D2" s="307"/>
      <c r="E2" s="307"/>
      <c r="F2" s="307"/>
      <c r="G2" s="307"/>
      <c r="I2" s="308" t="s">
        <v>111</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10"/>
      <c r="AQ2" s="311" t="s">
        <v>118</v>
      </c>
      <c r="AR2" s="312"/>
      <c r="AS2" s="312"/>
      <c r="AT2" s="313"/>
    </row>
    <row r="3" spans="1:46" ht="60" customHeight="1" x14ac:dyDescent="0.3">
      <c r="B3" s="132" t="s">
        <v>24</v>
      </c>
      <c r="C3" s="133" t="s">
        <v>51</v>
      </c>
      <c r="D3" s="134" t="s">
        <v>36</v>
      </c>
      <c r="E3" s="134" t="s">
        <v>21</v>
      </c>
      <c r="F3" s="135" t="s">
        <v>126</v>
      </c>
      <c r="G3" s="136" t="s">
        <v>22</v>
      </c>
      <c r="I3" s="137" t="s">
        <v>9</v>
      </c>
      <c r="J3" s="138" t="s">
        <v>149</v>
      </c>
      <c r="K3" s="139" t="s">
        <v>220</v>
      </c>
      <c r="L3" s="140" t="s">
        <v>92</v>
      </c>
      <c r="M3" s="141" t="s">
        <v>52</v>
      </c>
      <c r="N3" s="139" t="s">
        <v>88</v>
      </c>
      <c r="O3" s="139" t="s">
        <v>107</v>
      </c>
      <c r="P3" s="139" t="s">
        <v>53</v>
      </c>
      <c r="Q3" s="139" t="s">
        <v>54</v>
      </c>
      <c r="R3" s="141" t="s">
        <v>90</v>
      </c>
      <c r="S3" s="139" t="s">
        <v>109</v>
      </c>
      <c r="T3" s="137" t="s">
        <v>7</v>
      </c>
      <c r="U3" s="141" t="s">
        <v>222</v>
      </c>
      <c r="V3" s="139" t="s">
        <v>150</v>
      </c>
      <c r="W3" s="141" t="s">
        <v>59</v>
      </c>
      <c r="X3" s="139" t="s">
        <v>325</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326</v>
      </c>
      <c r="AO3" s="139" t="s">
        <v>157</v>
      </c>
      <c r="AQ3" s="66" t="s">
        <v>224</v>
      </c>
      <c r="AR3" s="66" t="s">
        <v>82</v>
      </c>
      <c r="AS3" s="53" t="s">
        <v>218</v>
      </c>
      <c r="AT3" s="66" t="s">
        <v>34</v>
      </c>
    </row>
    <row r="4" spans="1:46" s="143" customFormat="1" ht="96.75" customHeight="1" x14ac:dyDescent="0.3">
      <c r="A4" s="156"/>
      <c r="B4" s="80" t="s">
        <v>62</v>
      </c>
      <c r="C4" s="157"/>
      <c r="D4" s="157"/>
      <c r="E4" s="157"/>
      <c r="F4" s="142"/>
      <c r="G4" s="142" t="s">
        <v>279</v>
      </c>
      <c r="H4" s="156"/>
      <c r="I4" s="142" t="s">
        <v>143</v>
      </c>
      <c r="J4" s="144" t="s">
        <v>219</v>
      </c>
      <c r="K4" s="84" t="s">
        <v>140</v>
      </c>
      <c r="L4" s="144" t="s">
        <v>76</v>
      </c>
      <c r="M4" s="145" t="s">
        <v>91</v>
      </c>
      <c r="N4" s="144" t="s">
        <v>115</v>
      </c>
      <c r="O4" s="144" t="s">
        <v>300</v>
      </c>
      <c r="P4" s="144" t="s">
        <v>116</v>
      </c>
      <c r="Q4" s="84" t="s">
        <v>344</v>
      </c>
      <c r="R4" s="146" t="s">
        <v>108</v>
      </c>
      <c r="S4" s="144" t="s">
        <v>73</v>
      </c>
      <c r="T4" s="145" t="s">
        <v>97</v>
      </c>
      <c r="U4" s="146" t="s">
        <v>145</v>
      </c>
      <c r="V4" s="142" t="s">
        <v>327</v>
      </c>
      <c r="W4" s="146" t="s">
        <v>223</v>
      </c>
      <c r="X4" s="142" t="s">
        <v>328</v>
      </c>
      <c r="Y4" s="146" t="s">
        <v>158</v>
      </c>
      <c r="Z4" s="84" t="s">
        <v>329</v>
      </c>
      <c r="AA4" s="145" t="s">
        <v>114</v>
      </c>
      <c r="AB4" s="147" t="s">
        <v>98</v>
      </c>
      <c r="AC4" s="144" t="s">
        <v>330</v>
      </c>
      <c r="AD4" s="147" t="s">
        <v>100</v>
      </c>
      <c r="AE4" s="144" t="s">
        <v>310</v>
      </c>
      <c r="AF4" s="147" t="s">
        <v>101</v>
      </c>
      <c r="AG4" s="142" t="s">
        <v>311</v>
      </c>
      <c r="AH4" s="142" t="s">
        <v>103</v>
      </c>
      <c r="AI4" s="142" t="s">
        <v>105</v>
      </c>
      <c r="AJ4" s="148" t="s">
        <v>313</v>
      </c>
      <c r="AK4" s="148" t="s">
        <v>286</v>
      </c>
      <c r="AL4" s="147" t="s">
        <v>146</v>
      </c>
      <c r="AM4" s="148" t="s">
        <v>288</v>
      </c>
      <c r="AN4" s="146" t="s">
        <v>148</v>
      </c>
      <c r="AO4" s="148" t="s">
        <v>290</v>
      </c>
      <c r="AP4" s="154"/>
      <c r="AQ4" s="149" t="str">
        <f>_1.1.1._Mažinti_skurdo_lygį.[[#This Row],[1.1.1. Mažinti skurdo lygį.]]</f>
        <v>1.1.1.1.  Įdarbintų asmenų, priklausančių tam tikrai tikslinei grupei, dalis nuo įmonės veikloje dalyvavusių asmenų (proc.).</v>
      </c>
      <c r="AR4" s="99" t="s">
        <v>13</v>
      </c>
      <c r="AS4" s="102" t="s">
        <v>229</v>
      </c>
      <c r="AT4" s="103" t="s">
        <v>0</v>
      </c>
    </row>
    <row r="5" spans="1:46" s="143" customFormat="1" ht="136.5" customHeight="1" x14ac:dyDescent="0.3">
      <c r="A5" s="156"/>
      <c r="B5" s="80" t="s">
        <v>131</v>
      </c>
      <c r="C5" s="145" t="s">
        <v>9</v>
      </c>
      <c r="D5" s="142" t="s">
        <v>85</v>
      </c>
      <c r="E5" s="145" t="s">
        <v>13</v>
      </c>
      <c r="F5" s="142" t="s">
        <v>15</v>
      </c>
      <c r="G5" s="142" t="s">
        <v>127</v>
      </c>
      <c r="H5" s="156"/>
      <c r="I5" s="142" t="s">
        <v>89</v>
      </c>
      <c r="J5" s="142" t="s">
        <v>92</v>
      </c>
      <c r="K5" s="84" t="s">
        <v>296</v>
      </c>
      <c r="L5" s="84" t="s">
        <v>297</v>
      </c>
      <c r="M5" s="142" t="s">
        <v>106</v>
      </c>
      <c r="N5" s="84" t="s">
        <v>141</v>
      </c>
      <c r="O5" s="144" t="s">
        <v>301</v>
      </c>
      <c r="P5" s="144" t="s">
        <v>117</v>
      </c>
      <c r="Q5" s="84" t="s">
        <v>283</v>
      </c>
      <c r="R5" s="145"/>
      <c r="S5" s="144" t="s">
        <v>331</v>
      </c>
      <c r="T5" s="145" t="s">
        <v>95</v>
      </c>
      <c r="U5" s="145"/>
      <c r="V5" s="84" t="s">
        <v>305</v>
      </c>
      <c r="W5" s="145"/>
      <c r="X5" s="144" t="s">
        <v>332</v>
      </c>
      <c r="Y5" s="145"/>
      <c r="Z5" s="84" t="s">
        <v>333</v>
      </c>
      <c r="AA5" s="145" t="s">
        <v>113</v>
      </c>
      <c r="AB5" s="145"/>
      <c r="AC5" s="148" t="s">
        <v>284</v>
      </c>
      <c r="AD5" s="145"/>
      <c r="AE5" s="142" t="s">
        <v>345</v>
      </c>
      <c r="AF5" s="145"/>
      <c r="AG5" s="142" t="s">
        <v>346</v>
      </c>
      <c r="AH5" s="145" t="s">
        <v>151</v>
      </c>
      <c r="AI5" s="147" t="s">
        <v>144</v>
      </c>
      <c r="AJ5" s="148" t="s">
        <v>314</v>
      </c>
      <c r="AK5" s="148" t="s">
        <v>318</v>
      </c>
      <c r="AL5" s="145"/>
      <c r="AM5" s="148" t="s">
        <v>334</v>
      </c>
      <c r="AN5" s="145"/>
      <c r="AO5" s="148" t="s">
        <v>291</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230</v>
      </c>
      <c r="AT5" s="103" t="s">
        <v>0</v>
      </c>
    </row>
    <row r="6" spans="1:46" s="143" customFormat="1" ht="132" x14ac:dyDescent="0.3">
      <c r="A6" s="156"/>
      <c r="B6" s="80" t="s">
        <v>132</v>
      </c>
      <c r="C6" s="145" t="s">
        <v>7</v>
      </c>
      <c r="D6" s="142" t="s">
        <v>86</v>
      </c>
      <c r="E6" s="145" t="s">
        <v>14</v>
      </c>
      <c r="F6" s="142" t="s">
        <v>16</v>
      </c>
      <c r="G6" s="142" t="s">
        <v>128</v>
      </c>
      <c r="H6" s="156"/>
      <c r="I6" s="142" t="s">
        <v>90</v>
      </c>
      <c r="J6" s="145"/>
      <c r="K6" s="84" t="s">
        <v>282</v>
      </c>
      <c r="L6" s="142" t="s">
        <v>298</v>
      </c>
      <c r="M6" s="142" t="s">
        <v>93</v>
      </c>
      <c r="N6" s="148" t="s">
        <v>299</v>
      </c>
      <c r="O6" s="145"/>
      <c r="P6" s="146" t="s">
        <v>302</v>
      </c>
      <c r="Q6" s="84" t="s">
        <v>221</v>
      </c>
      <c r="R6" s="145"/>
      <c r="S6" s="142" t="s">
        <v>303</v>
      </c>
      <c r="T6" s="145" t="s">
        <v>96</v>
      </c>
      <c r="U6" s="145"/>
      <c r="V6" s="145"/>
      <c r="W6" s="145"/>
      <c r="X6" s="150" t="s">
        <v>306</v>
      </c>
      <c r="Y6" s="145"/>
      <c r="Z6" s="148" t="s">
        <v>335</v>
      </c>
      <c r="AA6" s="145" t="s">
        <v>112</v>
      </c>
      <c r="AB6" s="145"/>
      <c r="AC6" s="150" t="s">
        <v>294</v>
      </c>
      <c r="AD6" s="145"/>
      <c r="AE6" s="146" t="s">
        <v>336</v>
      </c>
      <c r="AF6" s="145"/>
      <c r="AG6" s="150" t="s">
        <v>285</v>
      </c>
      <c r="AH6" s="145" t="s">
        <v>156</v>
      </c>
      <c r="AI6" s="145"/>
      <c r="AJ6" s="148" t="s">
        <v>315</v>
      </c>
      <c r="AK6" s="84" t="s">
        <v>287</v>
      </c>
      <c r="AL6" s="145"/>
      <c r="AM6" s="148" t="s">
        <v>320</v>
      </c>
      <c r="AN6" s="145"/>
      <c r="AO6" s="148" t="s">
        <v>292</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231</v>
      </c>
      <c r="AT6" s="103" t="s">
        <v>6</v>
      </c>
    </row>
    <row r="7" spans="1:46" s="143" customFormat="1" ht="51" customHeight="1" x14ac:dyDescent="0.3">
      <c r="A7" s="156"/>
      <c r="B7" s="82" t="s">
        <v>133</v>
      </c>
      <c r="C7" s="145" t="s">
        <v>23</v>
      </c>
      <c r="D7" s="142" t="s">
        <v>337</v>
      </c>
      <c r="E7" s="145"/>
      <c r="F7" s="142" t="s">
        <v>17</v>
      </c>
      <c r="G7" s="142" t="s">
        <v>177</v>
      </c>
      <c r="H7" s="156"/>
      <c r="I7" s="145"/>
      <c r="J7" s="145"/>
      <c r="K7" s="144" t="s">
        <v>293</v>
      </c>
      <c r="L7" s="144"/>
      <c r="M7" s="146" t="s">
        <v>94</v>
      </c>
      <c r="N7" s="151"/>
      <c r="O7" s="145"/>
      <c r="P7" s="145"/>
      <c r="Q7" s="145"/>
      <c r="R7" s="145"/>
      <c r="S7" s="150" t="s">
        <v>304</v>
      </c>
      <c r="T7" s="145"/>
      <c r="U7" s="145"/>
      <c r="V7" s="145"/>
      <c r="W7" s="145"/>
      <c r="X7" s="145"/>
      <c r="Y7" s="145"/>
      <c r="Z7" s="148" t="s">
        <v>338</v>
      </c>
      <c r="AA7" s="145"/>
      <c r="AB7" s="145"/>
      <c r="AC7" s="152"/>
      <c r="AD7" s="145"/>
      <c r="AE7" s="145"/>
      <c r="AF7" s="145"/>
      <c r="AG7" s="152" t="s">
        <v>312</v>
      </c>
      <c r="AH7" s="151"/>
      <c r="AI7" s="145"/>
      <c r="AJ7" s="84" t="s">
        <v>316</v>
      </c>
      <c r="AK7" s="142" t="s">
        <v>339</v>
      </c>
      <c r="AL7" s="145"/>
      <c r="AM7" s="84" t="s">
        <v>295</v>
      </c>
      <c r="AN7" s="145"/>
      <c r="AO7" s="148" t="s">
        <v>321</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280</v>
      </c>
      <c r="AT7" s="103" t="s">
        <v>6</v>
      </c>
    </row>
    <row r="8" spans="1:46" s="143" customFormat="1" ht="105.6" x14ac:dyDescent="0.3">
      <c r="A8" s="156"/>
      <c r="B8" s="81" t="s">
        <v>226</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307</v>
      </c>
      <c r="AA8" s="145"/>
      <c r="AB8" s="145"/>
      <c r="AC8" s="145"/>
      <c r="AD8" s="145"/>
      <c r="AE8" s="145"/>
      <c r="AF8" s="145"/>
      <c r="AG8" s="145"/>
      <c r="AH8" s="151"/>
      <c r="AI8" s="145"/>
      <c r="AJ8" s="142" t="s">
        <v>340</v>
      </c>
      <c r="AK8" s="148" t="s">
        <v>319</v>
      </c>
      <c r="AL8" s="145"/>
      <c r="AM8" s="148" t="s">
        <v>289</v>
      </c>
      <c r="AN8" s="145"/>
      <c r="AO8" s="148" t="s">
        <v>322</v>
      </c>
      <c r="AP8" s="154"/>
      <c r="AQ8" s="149" t="str">
        <f>L4</f>
        <v>1.1.2.1. Įdarbintų asmenų, priklausančių tam tikrai tikslinei grupei, dalis nuo įmonės veikloje dalyvavusių asmenų (proc.).</v>
      </c>
      <c r="AR8" s="100" t="s">
        <v>13</v>
      </c>
      <c r="AS8" s="102" t="s">
        <v>232</v>
      </c>
      <c r="AT8" s="101" t="s">
        <v>0</v>
      </c>
    </row>
    <row r="9" spans="1:46" s="143" customFormat="1" ht="105.6" x14ac:dyDescent="0.3">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308</v>
      </c>
      <c r="AA9" s="151"/>
      <c r="AB9" s="151"/>
      <c r="AC9" s="151"/>
      <c r="AD9" s="151"/>
      <c r="AE9" s="151"/>
      <c r="AF9" s="151"/>
      <c r="AG9" s="151"/>
      <c r="AH9" s="151"/>
      <c r="AI9" s="151"/>
      <c r="AJ9" s="148" t="s">
        <v>317</v>
      </c>
      <c r="AK9" s="151"/>
      <c r="AL9" s="151"/>
      <c r="AM9" s="151"/>
      <c r="AN9" s="151"/>
      <c r="AO9" s="148" t="s">
        <v>323</v>
      </c>
      <c r="AP9" s="154"/>
      <c r="AQ9" s="149" t="str">
        <f>L5</f>
        <v>1.1.2.2. Asmenų, priklausančių tam tikrai tikslinei grupei ir gaunančių pašalpas, kurių skaičius dėl įdarbinimo įmonėje sumažėjo, dalis nuo įmonės veikloje dalyvavusių asmenų (proc.).</v>
      </c>
      <c r="AR9" s="99" t="s">
        <v>14</v>
      </c>
      <c r="AS9" s="102" t="s">
        <v>341</v>
      </c>
      <c r="AT9" s="101" t="s">
        <v>0</v>
      </c>
    </row>
    <row r="10" spans="1:46" s="143" customFormat="1" ht="92.4" x14ac:dyDescent="0.3">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309</v>
      </c>
      <c r="AA10" s="151"/>
      <c r="AB10" s="151"/>
      <c r="AC10" s="151"/>
      <c r="AD10" s="151"/>
      <c r="AE10" s="151"/>
      <c r="AF10" s="151"/>
      <c r="AG10" s="151"/>
      <c r="AH10" s="151"/>
      <c r="AI10" s="151"/>
      <c r="AJ10" s="151"/>
      <c r="AK10" s="151"/>
      <c r="AL10" s="151"/>
      <c r="AM10" s="151"/>
      <c r="AN10" s="151"/>
      <c r="AO10" s="84" t="s">
        <v>324</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233</v>
      </c>
      <c r="AT10" s="103" t="s">
        <v>6</v>
      </c>
    </row>
    <row r="11" spans="1:46" s="143" customFormat="1" ht="66" x14ac:dyDescent="0.3">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234</v>
      </c>
      <c r="AT11" s="113" t="s">
        <v>0</v>
      </c>
    </row>
    <row r="12" spans="1:46" s="143" customFormat="1" ht="66" x14ac:dyDescent="0.3">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235</v>
      </c>
      <c r="AT12" s="101" t="s">
        <v>6</v>
      </c>
    </row>
    <row r="13" spans="1:46" s="143" customFormat="1" ht="79.2" x14ac:dyDescent="0.3">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236</v>
      </c>
      <c r="AT13" s="103" t="s">
        <v>6</v>
      </c>
    </row>
    <row r="14" spans="1:46" s="143" customFormat="1" ht="66" x14ac:dyDescent="0.3">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237</v>
      </c>
      <c r="AT14" s="103" t="s">
        <v>0</v>
      </c>
    </row>
    <row r="15" spans="1:46" s="143" customFormat="1" ht="79.2" x14ac:dyDescent="0.3">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238</v>
      </c>
      <c r="AT15" s="103" t="s">
        <v>0</v>
      </c>
    </row>
    <row r="16" spans="1:46" s="143" customFormat="1" ht="66" x14ac:dyDescent="0.3">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234</v>
      </c>
      <c r="AT16" s="103" t="s">
        <v>0</v>
      </c>
    </row>
    <row r="17" spans="1:46" s="143" customFormat="1" ht="79.2" x14ac:dyDescent="0.3">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239</v>
      </c>
      <c r="AT17" s="103" t="s">
        <v>0</v>
      </c>
    </row>
    <row r="18" spans="1:46" s="143" customFormat="1" ht="79.2" x14ac:dyDescent="0.3">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236</v>
      </c>
      <c r="AT18" s="103" t="s">
        <v>6</v>
      </c>
    </row>
    <row r="19" spans="1:46" s="143" customFormat="1" ht="118.8" x14ac:dyDescent="0.3">
      <c r="A19" s="156"/>
      <c r="B19" s="81" t="s">
        <v>225</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240</v>
      </c>
      <c r="AT19" s="103" t="s">
        <v>0</v>
      </c>
    </row>
    <row r="20" spans="1:46" s="143" customFormat="1" ht="79.2" x14ac:dyDescent="0.3">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238</v>
      </c>
      <c r="AT20" s="103" t="s">
        <v>0</v>
      </c>
    </row>
    <row r="21" spans="1:46" s="143" customFormat="1" ht="52.8" x14ac:dyDescent="0.3">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241</v>
      </c>
      <c r="AT21" s="115" t="s">
        <v>0</v>
      </c>
    </row>
    <row r="22" spans="1:46" s="143" customFormat="1" ht="184.8" x14ac:dyDescent="0.3">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242</v>
      </c>
      <c r="AT22" s="103" t="s">
        <v>0</v>
      </c>
    </row>
    <row r="23" spans="1:46" s="143" customFormat="1" ht="158.4" x14ac:dyDescent="0.3">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243</v>
      </c>
      <c r="AT23" s="103" t="s">
        <v>0</v>
      </c>
    </row>
    <row r="24" spans="1:46" s="143" customFormat="1" ht="66" x14ac:dyDescent="0.3">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236</v>
      </c>
      <c r="AT24" s="103" t="s">
        <v>6</v>
      </c>
    </row>
    <row r="25" spans="1:46" ht="79.2" x14ac:dyDescent="0.3">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238</v>
      </c>
      <c r="AT25" s="103" t="s">
        <v>0</v>
      </c>
    </row>
    <row r="26" spans="1:46" ht="66" x14ac:dyDescent="0.3">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272</v>
      </c>
      <c r="AT26" s="103" t="s">
        <v>6</v>
      </c>
    </row>
    <row r="27" spans="1:46" ht="65.25" customHeight="1" x14ac:dyDescent="0.3">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244</v>
      </c>
      <c r="AT27" s="103" t="s">
        <v>6</v>
      </c>
    </row>
    <row r="28" spans="1:46" ht="93.75" customHeight="1" x14ac:dyDescent="0.3">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273</v>
      </c>
      <c r="AT28" s="103" t="s">
        <v>6</v>
      </c>
    </row>
    <row r="29" spans="1:46" ht="79.2" x14ac:dyDescent="0.3">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245</v>
      </c>
      <c r="AT29" s="103" t="s">
        <v>6</v>
      </c>
    </row>
    <row r="30" spans="1:46" ht="66" x14ac:dyDescent="0.3">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246</v>
      </c>
      <c r="AT30" s="103" t="s">
        <v>6</v>
      </c>
    </row>
    <row r="31" spans="1:46" ht="79.2" x14ac:dyDescent="0.3">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245</v>
      </c>
      <c r="AT31" s="103" t="s">
        <v>6</v>
      </c>
    </row>
    <row r="32" spans="1:46" ht="92.4" x14ac:dyDescent="0.3">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247</v>
      </c>
      <c r="AT32" s="103" t="s">
        <v>6</v>
      </c>
    </row>
    <row r="33" spans="2:46" ht="66" x14ac:dyDescent="0.3">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248</v>
      </c>
      <c r="AT33" s="103" t="s">
        <v>6</v>
      </c>
    </row>
    <row r="34" spans="2:46" ht="92.4" x14ac:dyDescent="0.3">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274</v>
      </c>
      <c r="AT34" s="103" t="s">
        <v>6</v>
      </c>
    </row>
    <row r="35" spans="2:46" ht="66" x14ac:dyDescent="0.3">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275</v>
      </c>
      <c r="AT35" s="103" t="s">
        <v>6</v>
      </c>
    </row>
    <row r="36" spans="2:46" ht="79.2" x14ac:dyDescent="0.3">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249</v>
      </c>
      <c r="AT36" s="103" t="s">
        <v>6</v>
      </c>
    </row>
    <row r="37" spans="2:46" ht="66" x14ac:dyDescent="0.3">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250</v>
      </c>
      <c r="AT37" s="103" t="s">
        <v>6</v>
      </c>
    </row>
    <row r="38" spans="2:46" ht="79.2" x14ac:dyDescent="0.3">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276</v>
      </c>
      <c r="AT38" s="100" t="s">
        <v>6</v>
      </c>
    </row>
    <row r="39" spans="2:46" ht="132" x14ac:dyDescent="0.3">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281</v>
      </c>
      <c r="AT39" s="100" t="s">
        <v>6</v>
      </c>
    </row>
    <row r="40" spans="2:46" ht="66" x14ac:dyDescent="0.3">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251</v>
      </c>
      <c r="AT40" s="103" t="s">
        <v>6</v>
      </c>
    </row>
    <row r="41" spans="2:46" ht="198" x14ac:dyDescent="0.3">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343</v>
      </c>
      <c r="AT41" s="100" t="s">
        <v>6</v>
      </c>
    </row>
    <row r="42" spans="2:46" ht="145.19999999999999" x14ac:dyDescent="0.3">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277</v>
      </c>
      <c r="AT42" s="100" t="s">
        <v>6</v>
      </c>
    </row>
    <row r="43" spans="2:46" ht="92.4" x14ac:dyDescent="0.3">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252</v>
      </c>
      <c r="AT43" s="103" t="s">
        <v>6</v>
      </c>
    </row>
    <row r="44" spans="2:46" ht="79.2" x14ac:dyDescent="0.3">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253</v>
      </c>
      <c r="AT44" s="103" t="s">
        <v>6</v>
      </c>
    </row>
    <row r="45" spans="2:46" ht="79.2" x14ac:dyDescent="0.3">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254</v>
      </c>
      <c r="AT45" s="103" t="s">
        <v>6</v>
      </c>
    </row>
    <row r="46" spans="2:46" ht="79.2" x14ac:dyDescent="0.3">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251</v>
      </c>
      <c r="AT46" s="103" t="s">
        <v>6</v>
      </c>
    </row>
    <row r="47" spans="2:46" ht="92.4" x14ac:dyDescent="0.3">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278</v>
      </c>
      <c r="AT47" s="103" t="s">
        <v>6</v>
      </c>
    </row>
    <row r="48" spans="2:46" ht="79.2" x14ac:dyDescent="0.3">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342</v>
      </c>
      <c r="AT48" s="103" t="s">
        <v>6</v>
      </c>
    </row>
    <row r="49" spans="43:46" ht="79.2" x14ac:dyDescent="0.3">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255</v>
      </c>
      <c r="AT49" s="103" t="s">
        <v>6</v>
      </c>
    </row>
    <row r="50" spans="43:46" ht="79.2" x14ac:dyDescent="0.3">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256</v>
      </c>
      <c r="AT50" s="103" t="s">
        <v>6</v>
      </c>
    </row>
    <row r="51" spans="43:46" ht="79.2" x14ac:dyDescent="0.3">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257</v>
      </c>
      <c r="AT51" s="103" t="s">
        <v>6</v>
      </c>
    </row>
    <row r="52" spans="43:46" ht="92.4" x14ac:dyDescent="0.3">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258</v>
      </c>
      <c r="AT52" s="103" t="s">
        <v>6</v>
      </c>
    </row>
    <row r="53" spans="43:46" ht="79.2" x14ac:dyDescent="0.3">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259</v>
      </c>
      <c r="AT53" s="103" t="s">
        <v>6</v>
      </c>
    </row>
    <row r="54" spans="43:46" ht="79.2" x14ac:dyDescent="0.3">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260</v>
      </c>
      <c r="AT54" s="103" t="s">
        <v>6</v>
      </c>
    </row>
    <row r="55" spans="43:46" ht="79.2" x14ac:dyDescent="0.3">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261</v>
      </c>
      <c r="AT55" s="103" t="s">
        <v>6</v>
      </c>
    </row>
    <row r="56" spans="43:46" ht="79.2" x14ac:dyDescent="0.3">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262</v>
      </c>
      <c r="AT56" s="103" t="s">
        <v>6</v>
      </c>
    </row>
    <row r="57" spans="43:46" ht="92.4" x14ac:dyDescent="0.3">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258</v>
      </c>
      <c r="AT57" s="103" t="s">
        <v>6</v>
      </c>
    </row>
    <row r="58" spans="43:46" ht="79.2" x14ac:dyDescent="0.3">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263</v>
      </c>
      <c r="AT58" s="103" t="s">
        <v>6</v>
      </c>
    </row>
    <row r="59" spans="43:46" ht="79.2" x14ac:dyDescent="0.3">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264</v>
      </c>
      <c r="AT59" s="103" t="s">
        <v>6</v>
      </c>
    </row>
    <row r="60" spans="43:46" ht="92.4" x14ac:dyDescent="0.3">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258</v>
      </c>
      <c r="AT60" s="103" t="s">
        <v>6</v>
      </c>
    </row>
    <row r="61" spans="43:46" ht="79.2" x14ac:dyDescent="0.3">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261</v>
      </c>
      <c r="AT61" s="103" t="s">
        <v>6</v>
      </c>
    </row>
    <row r="62" spans="43:46" ht="79.2" x14ac:dyDescent="0.3">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262</v>
      </c>
      <c r="AT62" s="103" t="s">
        <v>6</v>
      </c>
    </row>
    <row r="63" spans="43:46" ht="79.2" x14ac:dyDescent="0.3">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259</v>
      </c>
      <c r="AT63" s="103" t="s">
        <v>6</v>
      </c>
    </row>
    <row r="64" spans="43:46" ht="79.2" x14ac:dyDescent="0.3">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265</v>
      </c>
      <c r="AT64" s="103" t="s">
        <v>6</v>
      </c>
    </row>
    <row r="65" spans="43:46" ht="79.2" x14ac:dyDescent="0.3">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266</v>
      </c>
      <c r="AT65" s="103" t="s">
        <v>6</v>
      </c>
    </row>
    <row r="66" spans="43:46" ht="79.2" x14ac:dyDescent="0.3">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267</v>
      </c>
      <c r="AT66" s="103" t="s">
        <v>6</v>
      </c>
    </row>
    <row r="67" spans="43:46" ht="79.2" x14ac:dyDescent="0.3">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268</v>
      </c>
      <c r="AT67" s="103" t="s">
        <v>6</v>
      </c>
    </row>
    <row r="68" spans="43:46" ht="79.2" x14ac:dyDescent="0.3">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269</v>
      </c>
      <c r="AT68" s="103" t="s">
        <v>6</v>
      </c>
    </row>
    <row r="69" spans="43:46" ht="79.2" x14ac:dyDescent="0.3">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270</v>
      </c>
      <c r="AT69" s="103" t="s">
        <v>6</v>
      </c>
    </row>
    <row r="70" spans="43:46" ht="79.2" x14ac:dyDescent="0.3">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271</v>
      </c>
      <c r="AT70" s="103" t="s">
        <v>6</v>
      </c>
    </row>
    <row r="71" spans="43:46" hidden="1" x14ac:dyDescent="0.3"/>
  </sheetData>
  <sheetProtection selectLockedCells="1"/>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'\\Defravapfl14\14em2418\N\Nacionaline Mokejimo Agentura prie ZUM\2016\33966277_NMA TA II 2014-20\Fieldwork\Tasks\Derinamos\Socialinio verslo poveikio vertinimas\Fieldwork\Rodikliai, skaičiuoklė\[NMA_20170912_v.03.xlsx]Papildomas_klasifikatoriai'!#REF!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2019-04-09T07:20:46Z</dcterms:modified>
</cp:coreProperties>
</file>