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Šios_darbaknygės" defaultThemeVersion="166925"/>
  <mc:AlternateContent xmlns:mc="http://schemas.openxmlformats.org/markup-compatibility/2006">
    <mc:Choice Requires="x15">
      <x15ac:absPath xmlns:x15ac="http://schemas.microsoft.com/office/spreadsheetml/2010/11/ac" url="C:\Users\Raimonda\Desktop\VII kvietimas\Parengtos formos\"/>
    </mc:Choice>
  </mc:AlternateContent>
  <xr:revisionPtr revIDLastSave="0" documentId="13_ncr:1_{E122FA39-8E61-4F81-AA0B-3167575DFBD1}" xr6:coauthVersionLast="46" xr6:coauthVersionMax="46" xr10:uidLastSave="{00000000-0000-0000-0000-000000000000}"/>
  <bookViews>
    <workbookView xWindow="1920" yWindow="1920" windowWidth="16644" windowHeight="10776" xr2:uid="{00000000-000D-0000-FFFF-FFFF00000000}"/>
  </bookViews>
  <sheets>
    <sheet name="1" sheetId="1" r:id="rId1"/>
    <sheet name="2" sheetId="2" r:id="rId2"/>
    <sheet name="3" sheetId="3" r:id="rId3"/>
    <sheet name="4" sheetId="4" r:id="rId4"/>
    <sheet name="5" sheetId="5" r:id="rId5"/>
    <sheet name="6" sheetId="6" r:id="rId6"/>
    <sheet name="7" sheetId="8" r:id="rId7"/>
    <sheet name="8" sheetId="10" r:id="rId8"/>
    <sheet name="9" sheetId="11" r:id="rId9"/>
    <sheet name="Kontrolė" sheetId="7" r:id="rId10"/>
    <sheet name="Konstantos" sheetId="9" r:id="rId11"/>
  </sheets>
  <definedNames>
    <definedName name="_xlnm.Print_Titles" localSheetId="3">'4'!$2:$2</definedName>
    <definedName name="_xlnm.Print_Titles" localSheetId="4">'5'!$11:$11</definedName>
    <definedName name="_xlnm.Print_Titles" localSheetId="5">'6'!$2:$2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5" l="1"/>
  <c r="J14" i="5"/>
  <c r="H93" i="5" l="1"/>
  <c r="H92" i="5"/>
  <c r="H91" i="5"/>
  <c r="H90" i="5"/>
  <c r="H89" i="5" s="1"/>
  <c r="H81" i="5"/>
  <c r="K80" i="5"/>
  <c r="J79" i="5"/>
  <c r="I79" i="5"/>
  <c r="H68" i="5"/>
  <c r="K67" i="5"/>
  <c r="J66" i="5"/>
  <c r="I66" i="5"/>
  <c r="H55" i="5"/>
  <c r="K54" i="5"/>
  <c r="J53" i="5"/>
  <c r="I53" i="5"/>
  <c r="H44" i="5"/>
  <c r="K43" i="5"/>
  <c r="J42" i="5"/>
  <c r="I42" i="5"/>
  <c r="C32" i="5"/>
  <c r="D29" i="5" s="1"/>
  <c r="D32" i="5" s="1"/>
  <c r="C22" i="5"/>
  <c r="D15" i="5" s="1"/>
  <c r="D22" i="5" s="1"/>
  <c r="D17" i="5"/>
  <c r="E17" i="5" s="1"/>
  <c r="F17" i="5" s="1"/>
  <c r="G17" i="5" s="1"/>
  <c r="H17" i="5" s="1"/>
  <c r="I17" i="5" s="1"/>
  <c r="J17" i="5" s="1"/>
  <c r="K17" i="5" s="1"/>
  <c r="D16" i="5"/>
  <c r="E16" i="5" s="1"/>
  <c r="F16" i="5" s="1"/>
  <c r="G16" i="5" s="1"/>
  <c r="H16" i="5" s="1"/>
  <c r="I16" i="5" s="1"/>
  <c r="J16" i="5" s="1"/>
  <c r="K16" i="5" s="1"/>
  <c r="C15" i="5"/>
  <c r="J9" i="5"/>
  <c r="H9" i="5"/>
  <c r="I87" i="5" l="1"/>
  <c r="J87" i="5"/>
  <c r="K88" i="5"/>
  <c r="K87" i="5"/>
  <c r="D69" i="6"/>
  <c r="E69" i="6"/>
  <c r="F69" i="6"/>
  <c r="G69" i="6"/>
  <c r="H69" i="6"/>
  <c r="I69" i="6"/>
  <c r="J69" i="6"/>
  <c r="K69" i="6"/>
  <c r="D70" i="6"/>
  <c r="E70" i="6"/>
  <c r="F70" i="6"/>
  <c r="G70" i="6"/>
  <c r="H70" i="6"/>
  <c r="I70" i="6"/>
  <c r="J70" i="6"/>
  <c r="K70" i="6"/>
  <c r="D72" i="6"/>
  <c r="E72" i="6"/>
  <c r="F72" i="6"/>
  <c r="G72" i="6"/>
  <c r="H72" i="6"/>
  <c r="I72" i="6"/>
  <c r="J72" i="6"/>
  <c r="K72" i="6"/>
  <c r="D73" i="6"/>
  <c r="E73" i="6"/>
  <c r="F73" i="6"/>
  <c r="G73" i="6"/>
  <c r="H73" i="6"/>
  <c r="I73" i="6"/>
  <c r="J73" i="6"/>
  <c r="K73" i="6"/>
  <c r="D75" i="6"/>
  <c r="E75" i="6"/>
  <c r="F75" i="6"/>
  <c r="G75" i="6"/>
  <c r="H75" i="6"/>
  <c r="I75" i="6"/>
  <c r="J75" i="6"/>
  <c r="K75" i="6"/>
  <c r="D76" i="6"/>
  <c r="E76" i="6"/>
  <c r="F76" i="6"/>
  <c r="G76" i="6"/>
  <c r="H76" i="6"/>
  <c r="I76" i="6"/>
  <c r="J76" i="6"/>
  <c r="K76" i="6"/>
  <c r="D77" i="6"/>
  <c r="E77" i="6"/>
  <c r="F77" i="6"/>
  <c r="G77" i="6"/>
  <c r="H77" i="6"/>
  <c r="I77" i="6"/>
  <c r="J77" i="6"/>
  <c r="K77" i="6"/>
  <c r="D78" i="6"/>
  <c r="E78" i="6"/>
  <c r="F78" i="6"/>
  <c r="G78" i="6"/>
  <c r="H78" i="6"/>
  <c r="I78" i="6"/>
  <c r="J78" i="6"/>
  <c r="K78" i="6"/>
  <c r="D79" i="6"/>
  <c r="E79" i="6"/>
  <c r="F79" i="6"/>
  <c r="G79" i="6"/>
  <c r="H79" i="6"/>
  <c r="I79" i="6"/>
  <c r="J79" i="6"/>
  <c r="K79" i="6"/>
  <c r="D80" i="6"/>
  <c r="E80" i="6"/>
  <c r="F80" i="6"/>
  <c r="G80" i="6"/>
  <c r="H80" i="6"/>
  <c r="I80" i="6"/>
  <c r="J80" i="6"/>
  <c r="K80" i="6"/>
  <c r="D81" i="6"/>
  <c r="E81" i="6"/>
  <c r="F81" i="6"/>
  <c r="G81" i="6"/>
  <c r="H81" i="6"/>
  <c r="I81" i="6"/>
  <c r="J81" i="6"/>
  <c r="K81" i="6"/>
  <c r="C70" i="6"/>
  <c r="C72" i="6"/>
  <c r="C73" i="6"/>
  <c r="C75" i="6"/>
  <c r="C76" i="6"/>
  <c r="C77" i="6"/>
  <c r="C78" i="6"/>
  <c r="C79" i="6"/>
  <c r="C80" i="6"/>
  <c r="C81" i="6"/>
  <c r="C69" i="6"/>
  <c r="D128" i="4"/>
  <c r="E128" i="4"/>
  <c r="F128" i="4"/>
  <c r="G128" i="4"/>
  <c r="H128" i="4"/>
  <c r="I128" i="4"/>
  <c r="J128" i="4"/>
  <c r="K128" i="4"/>
  <c r="D129" i="4"/>
  <c r="E129" i="4"/>
  <c r="F129" i="4"/>
  <c r="G129" i="4"/>
  <c r="H129" i="4"/>
  <c r="I129" i="4"/>
  <c r="J129" i="4"/>
  <c r="K129" i="4"/>
  <c r="D132" i="4"/>
  <c r="D52" i="4" s="1"/>
  <c r="D74" i="6" s="1"/>
  <c r="E132" i="4"/>
  <c r="E52" i="4" s="1"/>
  <c r="E74" i="6" s="1"/>
  <c r="F132" i="4"/>
  <c r="F52" i="4" s="1"/>
  <c r="F74" i="6" s="1"/>
  <c r="G132" i="4"/>
  <c r="G52" i="4" s="1"/>
  <c r="G74" i="6" s="1"/>
  <c r="H132" i="4"/>
  <c r="H52" i="4" s="1"/>
  <c r="H74" i="6" s="1"/>
  <c r="I132" i="4"/>
  <c r="I52" i="4" s="1"/>
  <c r="I74" i="6" s="1"/>
  <c r="J132" i="4"/>
  <c r="J52" i="4" s="1"/>
  <c r="J74" i="6" s="1"/>
  <c r="K132" i="4"/>
  <c r="K52" i="4" s="1"/>
  <c r="K74" i="6" s="1"/>
  <c r="D133" i="4"/>
  <c r="E133" i="4"/>
  <c r="F133" i="4"/>
  <c r="G133" i="4"/>
  <c r="H133" i="4"/>
  <c r="I133" i="4"/>
  <c r="J133" i="4"/>
  <c r="K133" i="4"/>
  <c r="C133" i="4"/>
  <c r="C132" i="4"/>
  <c r="C52" i="4" s="1"/>
  <c r="C74" i="6" s="1"/>
  <c r="C131" i="4"/>
  <c r="C129" i="4"/>
  <c r="C128" i="4"/>
  <c r="C127" i="4"/>
  <c r="C124" i="4"/>
  <c r="D121" i="4" s="1"/>
  <c r="D124" i="4" s="1"/>
  <c r="G121" i="4" s="1"/>
  <c r="G124" i="4" s="1"/>
  <c r="H121" i="4" s="1"/>
  <c r="H124" i="4" s="1"/>
  <c r="I121" i="4" s="1"/>
  <c r="I124" i="4" s="1"/>
  <c r="J121" i="4" s="1"/>
  <c r="J124" i="4" s="1"/>
  <c r="K121" i="4" s="1"/>
  <c r="K124" i="4" s="1"/>
  <c r="F121" i="4"/>
  <c r="F124" i="4" s="1"/>
  <c r="E121" i="4"/>
  <c r="E124" i="4" s="1"/>
  <c r="C120" i="4"/>
  <c r="F117" i="4"/>
  <c r="F120" i="4" s="1"/>
  <c r="E117" i="4"/>
  <c r="E120" i="4" s="1"/>
  <c r="E125" i="4" s="1"/>
  <c r="E17" i="6" s="1"/>
  <c r="C125" i="4" l="1"/>
  <c r="C17" i="6" s="1"/>
  <c r="D117" i="4"/>
  <c r="D120" i="4" s="1"/>
  <c r="G117" i="4" s="1"/>
  <c r="G120" i="4" s="1"/>
  <c r="D125" i="4"/>
  <c r="D17" i="6" s="1"/>
  <c r="F125" i="4"/>
  <c r="F17" i="6" s="1"/>
  <c r="G125" i="4" l="1"/>
  <c r="G17" i="6" s="1"/>
  <c r="H117" i="4"/>
  <c r="H120" i="4" s="1"/>
  <c r="H125" i="4" l="1"/>
  <c r="H17" i="6" s="1"/>
  <c r="I117" i="4"/>
  <c r="I120" i="4" s="1"/>
  <c r="J117" i="4" l="1"/>
  <c r="J120" i="4" s="1"/>
  <c r="I125" i="4"/>
  <c r="I17" i="6" s="1"/>
  <c r="J125" i="4" l="1"/>
  <c r="J17" i="6" s="1"/>
  <c r="K117" i="4"/>
  <c r="K120" i="4" s="1"/>
  <c r="K125" i="4" s="1"/>
  <c r="K17" i="6" s="1"/>
  <c r="D49" i="4" l="1"/>
  <c r="D71" i="6" s="1"/>
  <c r="E49" i="4"/>
  <c r="E71" i="6" s="1"/>
  <c r="F49" i="4"/>
  <c r="F71" i="6" s="1"/>
  <c r="G49" i="4"/>
  <c r="G71" i="6" s="1"/>
  <c r="H49" i="4"/>
  <c r="H71" i="6" s="1"/>
  <c r="I49" i="4"/>
  <c r="I71" i="6" s="1"/>
  <c r="J49" i="4"/>
  <c r="J71" i="6" s="1"/>
  <c r="K49" i="4"/>
  <c r="K71" i="6" s="1"/>
  <c r="C49" i="4"/>
  <c r="C71" i="6" s="1"/>
  <c r="G46" i="4" l="1"/>
  <c r="J46" i="4"/>
  <c r="F46" i="4"/>
  <c r="I46" i="4"/>
  <c r="E46" i="4"/>
  <c r="K46" i="4"/>
  <c r="H46" i="4"/>
  <c r="D46" i="4"/>
  <c r="C46" i="4"/>
  <c r="C3" i="4"/>
  <c r="D28" i="5" l="1"/>
  <c r="D14" i="5"/>
  <c r="C12" i="5"/>
  <c r="C26" i="5"/>
  <c r="E28" i="5"/>
  <c r="E14" i="5"/>
  <c r="C114" i="4"/>
  <c r="D111" i="4" s="1"/>
  <c r="D114" i="4" s="1"/>
  <c r="C110" i="4"/>
  <c r="C104" i="4"/>
  <c r="D101" i="4" s="1"/>
  <c r="D104" i="4" s="1"/>
  <c r="E101" i="4" s="1"/>
  <c r="E104" i="4" s="1"/>
  <c r="C100" i="4"/>
  <c r="D97" i="4" s="1"/>
  <c r="D100" i="4" s="1"/>
  <c r="C94" i="4"/>
  <c r="D91" i="4" s="1"/>
  <c r="D94" i="4" s="1"/>
  <c r="C90" i="4"/>
  <c r="C84" i="4"/>
  <c r="C80" i="4"/>
  <c r="C75" i="4"/>
  <c r="C69" i="4"/>
  <c r="D66" i="4" s="1"/>
  <c r="D69" i="4" s="1"/>
  <c r="C65" i="4"/>
  <c r="D62" i="4" s="1"/>
  <c r="D65" i="4" s="1"/>
  <c r="K44" i="4"/>
  <c r="J44" i="4"/>
  <c r="I44" i="4"/>
  <c r="H44" i="4"/>
  <c r="G44" i="4"/>
  <c r="F44" i="4"/>
  <c r="E44" i="4"/>
  <c r="D44" i="4"/>
  <c r="C44" i="4"/>
  <c r="K40" i="4"/>
  <c r="J40" i="4"/>
  <c r="I40" i="4"/>
  <c r="H40" i="4"/>
  <c r="G40" i="4"/>
  <c r="F40" i="4"/>
  <c r="E40" i="4"/>
  <c r="D40" i="4"/>
  <c r="C40" i="4"/>
  <c r="K36" i="4"/>
  <c r="J36" i="4"/>
  <c r="I36" i="4"/>
  <c r="H36" i="4"/>
  <c r="G36" i="4"/>
  <c r="F36" i="4"/>
  <c r="E36" i="4"/>
  <c r="D36" i="4"/>
  <c r="C36" i="4"/>
  <c r="K32" i="4"/>
  <c r="J32" i="4"/>
  <c r="I32" i="4"/>
  <c r="H32" i="4"/>
  <c r="G32" i="4"/>
  <c r="F32" i="4"/>
  <c r="E32" i="4"/>
  <c r="D32" i="4"/>
  <c r="C32" i="4"/>
  <c r="K27" i="4"/>
  <c r="J27" i="4"/>
  <c r="I27" i="4"/>
  <c r="H27" i="4"/>
  <c r="G27" i="4"/>
  <c r="F27" i="4"/>
  <c r="E27" i="4"/>
  <c r="D27" i="4"/>
  <c r="C27" i="4"/>
  <c r="K22" i="4"/>
  <c r="J22" i="4"/>
  <c r="I22" i="4"/>
  <c r="H22" i="4"/>
  <c r="G22" i="4"/>
  <c r="F22" i="4"/>
  <c r="E22" i="4"/>
  <c r="D22" i="4"/>
  <c r="C22" i="4"/>
  <c r="K17" i="4"/>
  <c r="J17" i="4"/>
  <c r="I17" i="4"/>
  <c r="H17" i="4"/>
  <c r="G17" i="4"/>
  <c r="F17" i="4"/>
  <c r="E17" i="4"/>
  <c r="D17" i="4"/>
  <c r="C17" i="4"/>
  <c r="K12" i="4"/>
  <c r="J12" i="4"/>
  <c r="I12" i="4"/>
  <c r="H12" i="4"/>
  <c r="G12" i="4"/>
  <c r="F12" i="4"/>
  <c r="E12" i="4"/>
  <c r="D12" i="4"/>
  <c r="C12" i="4"/>
  <c r="C134" i="4" l="1"/>
  <c r="D72" i="4"/>
  <c r="C11" i="6"/>
  <c r="D77" i="4"/>
  <c r="D80" i="4" s="1"/>
  <c r="C130" i="4"/>
  <c r="C115" i="4"/>
  <c r="C15" i="6" s="1"/>
  <c r="F28" i="5"/>
  <c r="F14" i="5"/>
  <c r="E29" i="5"/>
  <c r="E32" i="5" s="1"/>
  <c r="E15" i="5"/>
  <c r="E22" i="5" s="1"/>
  <c r="D7" i="4"/>
  <c r="H7" i="4"/>
  <c r="C7" i="4"/>
  <c r="G7" i="4"/>
  <c r="G6" i="4" s="1"/>
  <c r="G63" i="6" s="1"/>
  <c r="K7" i="4"/>
  <c r="F7" i="4"/>
  <c r="J7" i="4"/>
  <c r="E7" i="4"/>
  <c r="H28" i="4"/>
  <c r="C95" i="4"/>
  <c r="C13" i="6" s="1"/>
  <c r="I7" i="4"/>
  <c r="D28" i="4"/>
  <c r="D105" i="4"/>
  <c r="D14" i="6" s="1"/>
  <c r="C28" i="4"/>
  <c r="G28" i="4"/>
  <c r="K28" i="4"/>
  <c r="F28" i="4"/>
  <c r="J28" i="4"/>
  <c r="E28" i="4"/>
  <c r="I28" i="4"/>
  <c r="C70" i="4"/>
  <c r="C9" i="6" s="1"/>
  <c r="C105" i="4"/>
  <c r="C14" i="6" s="1"/>
  <c r="D87" i="4"/>
  <c r="D90" i="4" s="1"/>
  <c r="D95" i="4" s="1"/>
  <c r="D13" i="6" s="1"/>
  <c r="F101" i="4"/>
  <c r="F104" i="4" s="1"/>
  <c r="G101" i="4" s="1"/>
  <c r="G104" i="4" s="1"/>
  <c r="H101" i="4" s="1"/>
  <c r="H104" i="4" s="1"/>
  <c r="I101" i="4" s="1"/>
  <c r="I104" i="4" s="1"/>
  <c r="J101" i="4" s="1"/>
  <c r="J104" i="4" s="1"/>
  <c r="K101" i="4" s="1"/>
  <c r="K104" i="4" s="1"/>
  <c r="E62" i="4"/>
  <c r="E65" i="4" s="1"/>
  <c r="F62" i="4" s="1"/>
  <c r="F65" i="4" s="1"/>
  <c r="E91" i="4"/>
  <c r="E94" i="4" s="1"/>
  <c r="F91" i="4" s="1"/>
  <c r="F94" i="4" s="1"/>
  <c r="G91" i="4" s="1"/>
  <c r="G94" i="4" s="1"/>
  <c r="H91" i="4" s="1"/>
  <c r="H94" i="4" s="1"/>
  <c r="I91" i="4" s="1"/>
  <c r="I94" i="4" s="1"/>
  <c r="J91" i="4" s="1"/>
  <c r="J94" i="4" s="1"/>
  <c r="K91" i="4" s="1"/>
  <c r="K94" i="4" s="1"/>
  <c r="E77" i="4"/>
  <c r="E80" i="4" s="1"/>
  <c r="D81" i="4"/>
  <c r="D131" i="4" s="1"/>
  <c r="D107" i="4"/>
  <c r="D70" i="4"/>
  <c r="D9" i="6" s="1"/>
  <c r="E66" i="4"/>
  <c r="E69" i="4" s="1"/>
  <c r="C85" i="4"/>
  <c r="C12" i="6" s="1"/>
  <c r="E97" i="4"/>
  <c r="E100" i="4" s="1"/>
  <c r="E105" i="4" s="1"/>
  <c r="E14" i="6" s="1"/>
  <c r="E111" i="4"/>
  <c r="E114" i="4" s="1"/>
  <c r="F111" i="4" s="1"/>
  <c r="F114" i="4" s="1"/>
  <c r="G111" i="4" s="1"/>
  <c r="G114" i="4" s="1"/>
  <c r="H111" i="4" s="1"/>
  <c r="H114" i="4" s="1"/>
  <c r="I111" i="4" s="1"/>
  <c r="I114" i="4" s="1"/>
  <c r="J111" i="4" s="1"/>
  <c r="J114" i="4" s="1"/>
  <c r="K111" i="4" s="1"/>
  <c r="K114" i="4" s="1"/>
  <c r="C6" i="4" l="1"/>
  <c r="H6" i="4"/>
  <c r="H63" i="6" s="1"/>
  <c r="F29" i="5"/>
  <c r="F32" i="5" s="1"/>
  <c r="I6" i="4"/>
  <c r="I63" i="6" s="1"/>
  <c r="E6" i="4"/>
  <c r="E63" i="6" s="1"/>
  <c r="C135" i="4"/>
  <c r="D6" i="4"/>
  <c r="D63" i="6" s="1"/>
  <c r="J6" i="4"/>
  <c r="J63" i="6" s="1"/>
  <c r="F6" i="4"/>
  <c r="F63" i="6" s="1"/>
  <c r="D75" i="4"/>
  <c r="D127" i="4"/>
  <c r="K6" i="4"/>
  <c r="K63" i="6" s="1"/>
  <c r="F15" i="5"/>
  <c r="F22" i="5" s="1"/>
  <c r="G15" i="5" s="1"/>
  <c r="G22" i="5" s="1"/>
  <c r="H15" i="5" s="1"/>
  <c r="H22" i="5" s="1"/>
  <c r="I15" i="5" s="1"/>
  <c r="I22" i="5" s="1"/>
  <c r="J15" i="5" s="1"/>
  <c r="J22" i="5" s="1"/>
  <c r="K15" i="5" s="1"/>
  <c r="K22" i="5" s="1"/>
  <c r="G29" i="5"/>
  <c r="G32" i="5" s="1"/>
  <c r="H29" i="5" s="1"/>
  <c r="H32" i="5" s="1"/>
  <c r="I29" i="5" s="1"/>
  <c r="I32" i="5" s="1"/>
  <c r="J29" i="5" s="1"/>
  <c r="J32" i="5" s="1"/>
  <c r="K29" i="5" s="1"/>
  <c r="K32" i="5" s="1"/>
  <c r="H28" i="5"/>
  <c r="H14" i="5"/>
  <c r="G28" i="5"/>
  <c r="G14" i="5"/>
  <c r="F77" i="4"/>
  <c r="F80" i="4" s="1"/>
  <c r="C63" i="6"/>
  <c r="F97" i="4"/>
  <c r="F100" i="4" s="1"/>
  <c r="F105" i="4" s="1"/>
  <c r="F14" i="6" s="1"/>
  <c r="E70" i="4"/>
  <c r="E9" i="6" s="1"/>
  <c r="E87" i="4"/>
  <c r="E90" i="4" s="1"/>
  <c r="E95" i="4" s="1"/>
  <c r="E13" i="6" s="1"/>
  <c r="D110" i="4"/>
  <c r="D130" i="4" s="1"/>
  <c r="D84" i="4"/>
  <c r="D134" i="4" s="1"/>
  <c r="F66" i="4"/>
  <c r="F69" i="4" s="1"/>
  <c r="G66" i="4" s="1"/>
  <c r="G69" i="4" s="1"/>
  <c r="H66" i="4" s="1"/>
  <c r="H69" i="4" s="1"/>
  <c r="I66" i="4" s="1"/>
  <c r="I69" i="4" s="1"/>
  <c r="J66" i="4" s="1"/>
  <c r="J69" i="4" s="1"/>
  <c r="K66" i="4" s="1"/>
  <c r="K69" i="4" s="1"/>
  <c r="G62" i="4"/>
  <c r="G65" i="4" s="1"/>
  <c r="D11" i="6" l="1"/>
  <c r="E72" i="4"/>
  <c r="E75" i="4" s="1"/>
  <c r="I28" i="5"/>
  <c r="I14" i="5"/>
  <c r="G77" i="4"/>
  <c r="G80" i="4" s="1"/>
  <c r="E11" i="6"/>
  <c r="G97" i="4"/>
  <c r="G100" i="4" s="1"/>
  <c r="G105" i="4" s="1"/>
  <c r="G14" i="6" s="1"/>
  <c r="F87" i="4"/>
  <c r="F90" i="4" s="1"/>
  <c r="F95" i="4" s="1"/>
  <c r="F13" i="6" s="1"/>
  <c r="F70" i="4"/>
  <c r="F9" i="6" s="1"/>
  <c r="F72" i="4"/>
  <c r="D115" i="4"/>
  <c r="D15" i="6" s="1"/>
  <c r="E107" i="4"/>
  <c r="E127" i="4" s="1"/>
  <c r="H62" i="4"/>
  <c r="H65" i="4" s="1"/>
  <c r="G70" i="4"/>
  <c r="G9" i="6" s="1"/>
  <c r="E81" i="4"/>
  <c r="E131" i="4" s="1"/>
  <c r="D85" i="4"/>
  <c r="D12" i="6" s="1"/>
  <c r="C16" i="7"/>
  <c r="C17" i="7" s="1"/>
  <c r="C15" i="7"/>
  <c r="B16" i="7"/>
  <c r="A16" i="7"/>
  <c r="B10" i="7"/>
  <c r="A10" i="7"/>
  <c r="B4" i="7"/>
  <c r="A4" i="7"/>
  <c r="H97" i="4" l="1"/>
  <c r="H100" i="4" s="1"/>
  <c r="H105" i="4" s="1"/>
  <c r="H14" i="6" s="1"/>
  <c r="D135" i="4"/>
  <c r="H77" i="4"/>
  <c r="H80" i="4" s="1"/>
  <c r="G87" i="4"/>
  <c r="G90" i="4" s="1"/>
  <c r="G95" i="4" s="1"/>
  <c r="G13" i="6" s="1"/>
  <c r="E110" i="4"/>
  <c r="E130" i="4" s="1"/>
  <c r="H70" i="4"/>
  <c r="H9" i="6" s="1"/>
  <c r="I62" i="4"/>
  <c r="I65" i="4" s="1"/>
  <c r="F75" i="4"/>
  <c r="I97" i="4"/>
  <c r="I100" i="4" s="1"/>
  <c r="E84" i="4"/>
  <c r="E134" i="4" s="1"/>
  <c r="K28" i="5" l="1"/>
  <c r="K14" i="5"/>
  <c r="H87" i="4"/>
  <c r="H90" i="4" s="1"/>
  <c r="I87" i="4" s="1"/>
  <c r="I90" i="4" s="1"/>
  <c r="F11" i="6"/>
  <c r="I77" i="4"/>
  <c r="I80" i="4" s="1"/>
  <c r="I70" i="4"/>
  <c r="I9" i="6" s="1"/>
  <c r="J62" i="4"/>
  <c r="J65" i="4" s="1"/>
  <c r="J97" i="4"/>
  <c r="J100" i="4" s="1"/>
  <c r="I105" i="4"/>
  <c r="I14" i="6" s="1"/>
  <c r="G72" i="4"/>
  <c r="F81" i="4"/>
  <c r="F131" i="4" s="1"/>
  <c r="E85" i="4"/>
  <c r="E115" i="4"/>
  <c r="E15" i="6" s="1"/>
  <c r="F107" i="4"/>
  <c r="F127" i="4" s="1"/>
  <c r="K68" i="6"/>
  <c r="H68" i="6"/>
  <c r="G68" i="6"/>
  <c r="E68" i="6"/>
  <c r="D68" i="6"/>
  <c r="C68" i="6"/>
  <c r="J68" i="6"/>
  <c r="I68" i="6"/>
  <c r="F68" i="6"/>
  <c r="K64" i="6"/>
  <c r="K62" i="6" s="1"/>
  <c r="K82" i="6" s="1"/>
  <c r="K84" i="6" s="1"/>
  <c r="J64" i="6"/>
  <c r="I64" i="6"/>
  <c r="I62" i="6" s="1"/>
  <c r="H64" i="6"/>
  <c r="G64" i="6"/>
  <c r="G62" i="6" s="1"/>
  <c r="F64" i="6"/>
  <c r="F62" i="6" s="1"/>
  <c r="F82" i="6" s="1"/>
  <c r="F84" i="6" s="1"/>
  <c r="E64" i="6"/>
  <c r="E62" i="6" s="1"/>
  <c r="E82" i="6" s="1"/>
  <c r="E84" i="6" s="1"/>
  <c r="D64" i="6"/>
  <c r="D62" i="6" s="1"/>
  <c r="D82" i="6" s="1"/>
  <c r="D84" i="6" s="1"/>
  <c r="C64" i="6"/>
  <c r="C62" i="6" s="1"/>
  <c r="J62" i="6"/>
  <c r="H62" i="6"/>
  <c r="K53" i="6"/>
  <c r="J53" i="6"/>
  <c r="I53" i="6"/>
  <c r="H53" i="6"/>
  <c r="G53" i="6"/>
  <c r="F53" i="6"/>
  <c r="E53" i="6"/>
  <c r="D53" i="6"/>
  <c r="C53" i="6"/>
  <c r="K50" i="6"/>
  <c r="J50" i="6"/>
  <c r="I50" i="6"/>
  <c r="H50" i="6"/>
  <c r="G50" i="6"/>
  <c r="F50" i="6"/>
  <c r="F49" i="6" s="1"/>
  <c r="E50" i="6"/>
  <c r="E49" i="6" s="1"/>
  <c r="D50" i="6"/>
  <c r="C50" i="6"/>
  <c r="I49" i="6"/>
  <c r="K44" i="6"/>
  <c r="J44" i="6"/>
  <c r="J42" i="6" s="1"/>
  <c r="I44" i="6"/>
  <c r="H44" i="6"/>
  <c r="G44" i="6"/>
  <c r="G42" i="6" s="1"/>
  <c r="F44" i="6"/>
  <c r="F42" i="6" s="1"/>
  <c r="E44" i="6"/>
  <c r="E42" i="6" s="1"/>
  <c r="D44" i="6"/>
  <c r="D42" i="6" s="1"/>
  <c r="C44" i="6"/>
  <c r="K42" i="6"/>
  <c r="I42" i="6"/>
  <c r="H42" i="6"/>
  <c r="C42" i="6"/>
  <c r="K29" i="6"/>
  <c r="J29" i="6"/>
  <c r="I29" i="6"/>
  <c r="H29" i="6"/>
  <c r="G29" i="6"/>
  <c r="F29" i="6"/>
  <c r="E29" i="6"/>
  <c r="D29" i="6"/>
  <c r="C29" i="6"/>
  <c r="K26" i="6"/>
  <c r="J26" i="6"/>
  <c r="I26" i="6"/>
  <c r="H26" i="6"/>
  <c r="G26" i="6"/>
  <c r="F26" i="6"/>
  <c r="E26" i="6"/>
  <c r="D26" i="6"/>
  <c r="C26" i="6"/>
  <c r="K22" i="6"/>
  <c r="J22" i="6"/>
  <c r="I22" i="6"/>
  <c r="H22" i="6"/>
  <c r="G22" i="6"/>
  <c r="F22" i="6"/>
  <c r="E22" i="6"/>
  <c r="D22" i="6"/>
  <c r="C22" i="6"/>
  <c r="K18" i="6"/>
  <c r="J18" i="6"/>
  <c r="I18" i="6"/>
  <c r="H18" i="6"/>
  <c r="G18" i="6"/>
  <c r="F18" i="6"/>
  <c r="E18" i="6"/>
  <c r="D18" i="6"/>
  <c r="C18" i="6"/>
  <c r="D10" i="6"/>
  <c r="D10" i="7" s="1"/>
  <c r="C10" i="6"/>
  <c r="C10" i="7" s="1"/>
  <c r="D49" i="6" l="1"/>
  <c r="J49" i="6"/>
  <c r="C49" i="6"/>
  <c r="K49" i="6"/>
  <c r="I82" i="6"/>
  <c r="I84" i="6" s="1"/>
  <c r="I40" i="6" s="1"/>
  <c r="H49" i="6"/>
  <c r="G49" i="6"/>
  <c r="J82" i="6"/>
  <c r="J84" i="6" s="1"/>
  <c r="J40" i="6" s="1"/>
  <c r="H95" i="4"/>
  <c r="H13" i="6" s="1"/>
  <c r="C82" i="6"/>
  <c r="C84" i="6" s="1"/>
  <c r="G82" i="6"/>
  <c r="G84" i="6" s="1"/>
  <c r="H82" i="6"/>
  <c r="H84" i="6" s="1"/>
  <c r="D40" i="6"/>
  <c r="G40" i="6"/>
  <c r="K40" i="6"/>
  <c r="F40" i="6"/>
  <c r="E40" i="6"/>
  <c r="J77" i="4"/>
  <c r="J80" i="4" s="1"/>
  <c r="E12" i="6"/>
  <c r="E10" i="6" s="1"/>
  <c r="E10" i="7" s="1"/>
  <c r="E135" i="4"/>
  <c r="F84" i="4"/>
  <c r="F134" i="4" s="1"/>
  <c r="F110" i="4"/>
  <c r="F130" i="4" s="1"/>
  <c r="I95" i="4"/>
  <c r="I13" i="6" s="1"/>
  <c r="J87" i="4"/>
  <c r="J90" i="4" s="1"/>
  <c r="G75" i="4"/>
  <c r="K62" i="4"/>
  <c r="K65" i="4" s="1"/>
  <c r="K70" i="4" s="1"/>
  <c r="K9" i="6" s="1"/>
  <c r="J70" i="4"/>
  <c r="J9" i="6" s="1"/>
  <c r="J105" i="4"/>
  <c r="J14" i="6" s="1"/>
  <c r="K97" i="4"/>
  <c r="K100" i="4" s="1"/>
  <c r="K105" i="4" s="1"/>
  <c r="K14" i="6" s="1"/>
  <c r="C21" i="6"/>
  <c r="G21" i="6"/>
  <c r="F21" i="6"/>
  <c r="J21" i="6"/>
  <c r="D8" i="6"/>
  <c r="C8" i="6"/>
  <c r="E21" i="6"/>
  <c r="I21" i="6"/>
  <c r="D21" i="6"/>
  <c r="H21" i="6"/>
  <c r="K21" i="6"/>
  <c r="C7" i="6" l="1"/>
  <c r="D6" i="8" s="1"/>
  <c r="D16" i="7" s="1"/>
  <c r="D17" i="7" s="1"/>
  <c r="H40" i="6"/>
  <c r="C40" i="6"/>
  <c r="C39" i="6" s="1"/>
  <c r="E8" i="6"/>
  <c r="E7" i="6" s="1"/>
  <c r="F6" i="8" s="1"/>
  <c r="F16" i="7" s="1"/>
  <c r="F17" i="7" s="1"/>
  <c r="K77" i="4"/>
  <c r="K80" i="4" s="1"/>
  <c r="G11" i="6"/>
  <c r="D41" i="6"/>
  <c r="D39" i="6" s="1"/>
  <c r="D35" i="6" s="1"/>
  <c r="D34" i="6" s="1"/>
  <c r="D4" i="7" s="1"/>
  <c r="C35" i="6"/>
  <c r="C34" i="6" s="1"/>
  <c r="C4" i="7" s="1"/>
  <c r="J95" i="4"/>
  <c r="J13" i="6" s="1"/>
  <c r="K87" i="4"/>
  <c r="K90" i="4" s="1"/>
  <c r="K95" i="4" s="1"/>
  <c r="K13" i="6" s="1"/>
  <c r="H72" i="4"/>
  <c r="F115" i="4"/>
  <c r="F15" i="6" s="1"/>
  <c r="G107" i="4"/>
  <c r="G127" i="4" s="1"/>
  <c r="G81" i="4"/>
  <c r="G131" i="4" s="1"/>
  <c r="F85" i="4"/>
  <c r="D7" i="6"/>
  <c r="E6" i="8" s="1"/>
  <c r="E16" i="7" s="1"/>
  <c r="E17" i="7" s="1"/>
  <c r="F12" i="6" l="1"/>
  <c r="F10" i="6" s="1"/>
  <c r="F10" i="7" s="1"/>
  <c r="F135" i="4"/>
  <c r="G84" i="4"/>
  <c r="G134" i="4" s="1"/>
  <c r="G110" i="4"/>
  <c r="G130" i="4" s="1"/>
  <c r="H75" i="4"/>
  <c r="A17" i="7"/>
  <c r="B17" i="7"/>
  <c r="F8" i="6" l="1"/>
  <c r="F7" i="6" s="1"/>
  <c r="G6" i="8" s="1"/>
  <c r="G16" i="7" s="1"/>
  <c r="G17" i="7" s="1"/>
  <c r="H11" i="6"/>
  <c r="G115" i="4"/>
  <c r="G15" i="6" s="1"/>
  <c r="H107" i="4"/>
  <c r="H127" i="4" s="1"/>
  <c r="H81" i="4"/>
  <c r="H131" i="4" s="1"/>
  <c r="G85" i="4"/>
  <c r="I72" i="4"/>
  <c r="C3" i="11"/>
  <c r="G135" i="4" l="1"/>
  <c r="G12" i="6"/>
  <c r="G10" i="6" s="1"/>
  <c r="I75" i="4"/>
  <c r="H110" i="4"/>
  <c r="H130" i="4" s="1"/>
  <c r="H84" i="4"/>
  <c r="H134" i="4" s="1"/>
  <c r="B3" i="7"/>
  <c r="A3" i="7"/>
  <c r="I11" i="6" l="1"/>
  <c r="G10" i="7"/>
  <c r="G8" i="6"/>
  <c r="G7" i="6" s="1"/>
  <c r="H6" i="8" s="1"/>
  <c r="H16" i="7" s="1"/>
  <c r="H17" i="7" s="1"/>
  <c r="H115" i="4"/>
  <c r="H15" i="6" s="1"/>
  <c r="I107" i="4"/>
  <c r="I127" i="4" s="1"/>
  <c r="J72" i="4"/>
  <c r="I81" i="4"/>
  <c r="I131" i="4" s="1"/>
  <c r="H85" i="4"/>
  <c r="H12" i="6" l="1"/>
  <c r="H10" i="6" s="1"/>
  <c r="H135" i="4"/>
  <c r="I84" i="4"/>
  <c r="I134" i="4" s="1"/>
  <c r="I110" i="4"/>
  <c r="I130" i="4" s="1"/>
  <c r="J75" i="4"/>
  <c r="J11" i="6" l="1"/>
  <c r="H10" i="7"/>
  <c r="H8" i="6"/>
  <c r="H7" i="6" s="1"/>
  <c r="I6" i="8" s="1"/>
  <c r="I16" i="7" s="1"/>
  <c r="I17" i="7" s="1"/>
  <c r="I115" i="4"/>
  <c r="I15" i="6" s="1"/>
  <c r="J107" i="4"/>
  <c r="J127" i="4" s="1"/>
  <c r="K72" i="4"/>
  <c r="J81" i="4"/>
  <c r="J131" i="4" s="1"/>
  <c r="I85" i="4"/>
  <c r="K5" i="11"/>
  <c r="J5" i="11"/>
  <c r="I12" i="6" l="1"/>
  <c r="I10" i="6" s="1"/>
  <c r="I135" i="4"/>
  <c r="J110" i="4"/>
  <c r="J130" i="4" s="1"/>
  <c r="J84" i="4"/>
  <c r="J134" i="4" s="1"/>
  <c r="K75" i="4"/>
  <c r="F5" i="8"/>
  <c r="F15" i="7" s="1"/>
  <c r="G5" i="8"/>
  <c r="G15" i="7" s="1"/>
  <c r="H5" i="8"/>
  <c r="H15" i="7" s="1"/>
  <c r="I5" i="8"/>
  <c r="I15" i="7" s="1"/>
  <c r="J5" i="8"/>
  <c r="J15" i="7" s="1"/>
  <c r="K5" i="8"/>
  <c r="K15" i="7" s="1"/>
  <c r="L5" i="8"/>
  <c r="L15" i="7" s="1"/>
  <c r="E5" i="8"/>
  <c r="E15" i="7" s="1"/>
  <c r="E5" i="6"/>
  <c r="E41" i="6" s="1"/>
  <c r="E39" i="6" s="1"/>
  <c r="E35" i="6" s="1"/>
  <c r="E34" i="6" s="1"/>
  <c r="E4" i="7" s="1"/>
  <c r="F5" i="6"/>
  <c r="G5" i="6"/>
  <c r="H5" i="6"/>
  <c r="I5" i="6"/>
  <c r="J5" i="6"/>
  <c r="K5" i="6"/>
  <c r="D5" i="6"/>
  <c r="D3" i="8"/>
  <c r="D15" i="7" s="1"/>
  <c r="C3" i="6"/>
  <c r="K11" i="6" l="1"/>
  <c r="I10" i="7"/>
  <c r="I8" i="6"/>
  <c r="I7" i="6" s="1"/>
  <c r="J6" i="8" s="1"/>
  <c r="J16" i="7" s="1"/>
  <c r="J17" i="7" s="1"/>
  <c r="F41" i="6"/>
  <c r="F39" i="6" s="1"/>
  <c r="G41" i="6" s="1"/>
  <c r="K81" i="4"/>
  <c r="K131" i="4" s="1"/>
  <c r="J85" i="4"/>
  <c r="K107" i="4"/>
  <c r="K127" i="4" s="1"/>
  <c r="J115" i="4"/>
  <c r="J15" i="6" s="1"/>
  <c r="C9" i="7"/>
  <c r="C2" i="7"/>
  <c r="F9" i="7"/>
  <c r="F2" i="7"/>
  <c r="E9" i="7"/>
  <c r="E2" i="7"/>
  <c r="D9" i="7"/>
  <c r="D2" i="7"/>
  <c r="K9" i="7"/>
  <c r="K2" i="7"/>
  <c r="G2" i="7"/>
  <c r="G9" i="7"/>
  <c r="J9" i="7"/>
  <c r="J2" i="7"/>
  <c r="H2" i="7"/>
  <c r="H9" i="7"/>
  <c r="I9" i="7"/>
  <c r="I2" i="7"/>
  <c r="J12" i="6" l="1"/>
  <c r="J10" i="6" s="1"/>
  <c r="J10" i="7" s="1"/>
  <c r="J135" i="4"/>
  <c r="G39" i="6"/>
  <c r="F35" i="6"/>
  <c r="F34" i="6" s="1"/>
  <c r="F4" i="7" s="1"/>
  <c r="K110" i="4"/>
  <c r="K130" i="4" s="1"/>
  <c r="K84" i="4"/>
  <c r="K134" i="4" s="1"/>
  <c r="D11" i="7"/>
  <c r="G11" i="7"/>
  <c r="H11" i="7"/>
  <c r="I11" i="7"/>
  <c r="C11" i="7"/>
  <c r="J8" i="6" l="1"/>
  <c r="J7" i="6" s="1"/>
  <c r="K6" i="8" s="1"/>
  <c r="K16" i="7" s="1"/>
  <c r="K17" i="7" s="1"/>
  <c r="H41" i="6"/>
  <c r="H39" i="6" s="1"/>
  <c r="G35" i="6"/>
  <c r="G34" i="6" s="1"/>
  <c r="G4" i="7" s="1"/>
  <c r="K115" i="4"/>
  <c r="K15" i="6" s="1"/>
  <c r="K85" i="4"/>
  <c r="E11" i="7"/>
  <c r="F11" i="7"/>
  <c r="J11" i="7"/>
  <c r="K12" i="6" l="1"/>
  <c r="K10" i="6" s="1"/>
  <c r="K10" i="7" s="1"/>
  <c r="K11" i="7" s="1"/>
  <c r="K135" i="4"/>
  <c r="H35" i="6"/>
  <c r="H34" i="6" s="1"/>
  <c r="H4" i="7" s="1"/>
  <c r="I41" i="6"/>
  <c r="I39" i="6" s="1"/>
  <c r="C3" i="7"/>
  <c r="C5" i="7" s="1"/>
  <c r="K8" i="6" l="1"/>
  <c r="K7" i="6" s="1"/>
  <c r="L6" i="8" s="1"/>
  <c r="L16" i="7" s="1"/>
  <c r="L17" i="7" s="1"/>
  <c r="I35" i="6"/>
  <c r="I34" i="6" s="1"/>
  <c r="I4" i="7" s="1"/>
  <c r="J41" i="6"/>
  <c r="J39" i="6" s="1"/>
  <c r="D3" i="7"/>
  <c r="D5" i="7" s="1"/>
  <c r="E3" i="7"/>
  <c r="E5" i="7" s="1"/>
  <c r="J35" i="6" l="1"/>
  <c r="J34" i="6" s="1"/>
  <c r="J4" i="7" s="1"/>
  <c r="K41" i="6"/>
  <c r="K39" i="6" s="1"/>
  <c r="K35" i="6" s="1"/>
  <c r="K34" i="6" s="1"/>
  <c r="K4" i="7" s="1"/>
  <c r="F3" i="7"/>
  <c r="F5" i="7" s="1"/>
  <c r="G3" i="7" l="1"/>
  <c r="G5" i="7" s="1"/>
  <c r="H3" i="7" l="1"/>
  <c r="H5" i="7" s="1"/>
  <c r="I3" i="7" l="1"/>
  <c r="I5" i="7" s="1"/>
  <c r="J3" i="7" l="1"/>
  <c r="J5" i="7" s="1"/>
  <c r="K3" i="7" l="1"/>
  <c r="K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vvg</author>
    <author>User</author>
  </authors>
  <commentList>
    <comment ref="A1" authorId="0" shapeId="0" xr:uid="{00000000-0006-0000-0000-00000100000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xr:uid="{00000000-0006-0000-0000-000002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xr:uid="{00000000-0006-0000-0000-000003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xr:uid="{00000000-0006-0000-0000-000004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xr:uid="{00000000-0006-0000-0000-000005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xr:uid="{00000000-0006-0000-0000-00000600000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xr:uid="{00000000-0006-0000-0000-00000700000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xr:uid="{00000000-0006-0000-0000-00000800000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xr:uid="{00000000-0006-0000-0000-00000900000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xr:uid="{00000000-0006-0000-0000-00000A000000}">
      <text>
        <r>
          <rPr>
            <b/>
            <sz val="9"/>
            <color indexed="81"/>
            <rFont val="Tahoma"/>
            <family val="2"/>
            <charset val="186"/>
          </rPr>
          <t>vvg:</t>
        </r>
        <r>
          <rPr>
            <sz val="9"/>
            <color indexed="81"/>
            <rFont val="Tahoma"/>
            <family val="2"/>
            <charset val="186"/>
          </rPr>
          <t xml:space="preserve">
Užpildyti, jei pasirenkama „Kita:“</t>
        </r>
      </text>
    </comment>
    <comment ref="C55" authorId="0" shapeId="0" xr:uid="{00000000-0006-0000-0000-00000B000000}">
      <text>
        <r>
          <rPr>
            <b/>
            <sz val="9"/>
            <color indexed="81"/>
            <rFont val="Tahoma"/>
            <family val="2"/>
            <charset val="186"/>
          </rPr>
          <t>vvg:</t>
        </r>
        <r>
          <rPr>
            <sz val="9"/>
            <color indexed="81"/>
            <rFont val="Tahoma"/>
            <family val="2"/>
            <charset val="186"/>
          </rPr>
          <t xml:space="preserve">
Užpildyti, jei pasirenkama „Kita:“</t>
        </r>
      </text>
    </comment>
    <comment ref="B56" authorId="0" shapeId="0" xr:uid="{00000000-0006-0000-0000-00000C00000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8" authorId="0" shapeId="0" xr:uid="{00000000-0006-0000-0000-00000D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 ref="B67" authorId="1" shapeId="0" xr:uid="{00000000-0006-0000-0000-00000E000000}">
      <text>
        <r>
          <rPr>
            <b/>
            <sz val="9"/>
            <color indexed="81"/>
            <rFont val="Tahoma"/>
            <family val="2"/>
            <charset val="186"/>
          </rPr>
          <t>VVG:</t>
        </r>
        <r>
          <rPr>
            <sz val="9"/>
            <color indexed="81"/>
            <rFont val="Tahoma"/>
            <family val="2"/>
            <charset val="186"/>
          </rPr>
          <t xml:space="preserve">
VVG:Jeigu nurodoma, kad pareiškėjas yra gavęs ES ir (arba) valstybės paramą per paskutinius trejus mokestinius metus, pateikiama ši informacija (atskirai pagal datas):
1. paramos skyrimo data;
2. paramą suteikusio juridinio asmens pavadinimas;
3. skirtos paramos suma (Eur);
4. finansavimo šaltinis (ES fondo pavadinimas, valstybės biudžeto lėšos, savivaldybių biudžeto lėšos, kt.);
5. programos ir priemonės pavadinimas.</t>
        </r>
      </text>
    </comment>
    <comment ref="D67" authorId="1" shapeId="0" xr:uid="{00000000-0006-0000-0000-00000F000000}">
      <text>
        <r>
          <rPr>
            <b/>
            <sz val="9"/>
            <color indexed="81"/>
            <rFont val="Tahoma"/>
            <family val="2"/>
            <charset val="186"/>
          </rPr>
          <t>VVG:</t>
        </r>
        <r>
          <rPr>
            <sz val="9"/>
            <color indexed="81"/>
            <rFont val="Tahoma"/>
            <family val="2"/>
            <charset val="186"/>
          </rPr>
          <t xml:space="preserve">
Nurodoma, kad pareiškėjas yra </t>
        </r>
        <r>
          <rPr>
            <b/>
            <sz val="9"/>
            <color indexed="81"/>
            <rFont val="Tahoma"/>
            <family val="2"/>
            <charset val="186"/>
          </rPr>
          <t>GAVĘS</t>
        </r>
        <r>
          <rPr>
            <sz val="9"/>
            <color indexed="81"/>
            <rFont val="Tahoma"/>
            <family val="2"/>
            <charset val="186"/>
          </rPr>
          <t xml:space="preserve"> arba </t>
        </r>
        <r>
          <rPr>
            <b/>
            <sz val="9"/>
            <color indexed="81"/>
            <rFont val="Tahoma"/>
            <family val="2"/>
            <charset val="186"/>
          </rPr>
          <t>NEGAVĘS</t>
        </r>
        <r>
          <rPr>
            <sz val="9"/>
            <color indexed="81"/>
            <rFont val="Tahoma"/>
            <family val="2"/>
            <charset val="186"/>
          </rPr>
          <t xml:space="preserve"> ES ir (arba) valstybės paramą per paskutinius trejus mokestinius metus
</t>
        </r>
      </text>
    </comment>
    <comment ref="B70" authorId="0" shapeId="0" xr:uid="{00000000-0006-0000-0000-000010000000}">
      <text>
        <r>
          <rPr>
            <b/>
            <sz val="9"/>
            <color indexed="81"/>
            <rFont val="Tahoma"/>
            <family val="2"/>
            <charset val="186"/>
          </rPr>
          <t>vvg:</t>
        </r>
        <r>
          <rPr>
            <sz val="9"/>
            <color indexed="81"/>
            <rFont val="Tahoma"/>
            <family val="2"/>
            <charset val="186"/>
          </rPr>
          <t xml:space="preserve">
Jeigu nurodoma, kad pareiškėjas ir (arba) su juo susiję ūkio subjektai yra gavę ES ir (arba) valstybės paramos per paskutinius trejus mokestinius metus, pateikiama ši informacija (atskirai pagal atskirus susijusius ūkio subjektus):
1. paramos skyrimo data;
2. paramą suteikusio juridinio asmens pavadinimas;
3. paramą gavusio ūkio subjekto pavadinimas arba vardas ir pavardė;
4. skirtos paramos suma (Eur);
5. finansavimo šaltinis (ES fondo pavadinimas, valstybės biudžeto lėšos, savivaldybių biudžeto lėšos, kt.);
6. programos ir priemonės pavadinimas.
</t>
        </r>
      </text>
    </comment>
    <comment ref="D70" authorId="1" shapeId="0" xr:uid="{00000000-0006-0000-0000-000011000000}">
      <text>
        <r>
          <rPr>
            <b/>
            <sz val="9"/>
            <color indexed="81"/>
            <rFont val="Tahoma"/>
            <family val="2"/>
            <charset val="186"/>
          </rPr>
          <t>VVG:</t>
        </r>
        <r>
          <rPr>
            <sz val="9"/>
            <color indexed="81"/>
            <rFont val="Tahoma"/>
            <family val="2"/>
            <charset val="186"/>
          </rPr>
          <t xml:space="preserve">
Nurodoma, kad pareiškėjas ir (arba) su pareiškėju susiję ūkio subjektai yra </t>
        </r>
        <r>
          <rPr>
            <b/>
            <sz val="9"/>
            <color indexed="81"/>
            <rFont val="Tahoma"/>
            <family val="2"/>
            <charset val="186"/>
          </rPr>
          <t xml:space="preserve">GAVĘ </t>
        </r>
        <r>
          <rPr>
            <sz val="9"/>
            <color indexed="81"/>
            <rFont val="Tahoma"/>
            <family val="2"/>
            <charset val="186"/>
          </rPr>
          <t xml:space="preserve">arba </t>
        </r>
        <r>
          <rPr>
            <b/>
            <sz val="9"/>
            <color indexed="81"/>
            <rFont val="Tahoma"/>
            <family val="2"/>
            <charset val="186"/>
          </rPr>
          <t>NEGAVĘ</t>
        </r>
        <r>
          <rPr>
            <sz val="9"/>
            <color indexed="81"/>
            <rFont val="Tahoma"/>
            <family val="2"/>
            <charset val="186"/>
          </rPr>
          <t xml:space="preserve"> ES ir (arba) valstybės paramos per paskutinius trejus mokestinius metus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5" authorId="0" shapeId="0" xr:uid="{00000000-0006-0000-0100-00000100000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5" authorId="0" shapeId="0" xr:uid="{00000000-0006-0000-0100-00000200000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6" authorId="0" shapeId="0" xr:uid="{00000000-0006-0000-0100-000003000000}">
      <text>
        <r>
          <rPr>
            <b/>
            <sz val="9"/>
            <color indexed="81"/>
            <rFont val="Tahoma"/>
            <family val="2"/>
            <charset val="186"/>
          </rPr>
          <t>vvg:</t>
        </r>
        <r>
          <rPr>
            <sz val="9"/>
            <color indexed="81"/>
            <rFont val="Tahoma"/>
            <family val="2"/>
            <charset val="186"/>
          </rPr>
          <t xml:space="preserve">
Nurodomi pareigybių pavadinimai.</t>
        </r>
      </text>
    </comment>
    <comment ref="D6" authorId="0" shapeId="0" xr:uid="{00000000-0006-0000-0100-000004000000}">
      <text>
        <r>
          <rPr>
            <b/>
            <sz val="9"/>
            <color indexed="81"/>
            <rFont val="Tahoma"/>
            <family val="2"/>
            <charset val="186"/>
          </rPr>
          <t>vvg:</t>
        </r>
        <r>
          <rPr>
            <sz val="9"/>
            <color indexed="81"/>
            <rFont val="Tahoma"/>
            <family val="2"/>
            <charset val="186"/>
          </rPr>
          <t xml:space="preserve">
Nurodomi pareigybių pavadinimai.</t>
        </r>
      </text>
    </comment>
    <comment ref="C7" authorId="0" shapeId="0" xr:uid="{00000000-0006-0000-0100-00000500000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7" authorId="0" shapeId="0" xr:uid="{00000000-0006-0000-0100-00000600000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9" authorId="0" shapeId="0" xr:uid="{00000000-0006-0000-0100-00000700000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9" authorId="0" shapeId="0" xr:uid="{00000000-0006-0000-0100-00000800000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10" authorId="0" shapeId="0" xr:uid="{00000000-0006-0000-0100-00000900000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10" authorId="0" shapeId="0" xr:uid="{00000000-0006-0000-0100-00000A00000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11" authorId="0" shapeId="0" xr:uid="{00000000-0006-0000-0100-00000B00000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11" authorId="0" shapeId="0" xr:uid="{00000000-0006-0000-0100-00000C00000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3" authorId="0" shapeId="0" xr:uid="{00000000-0006-0000-0100-00000D00000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3" authorId="0" shapeId="0" xr:uid="{00000000-0006-0000-0100-00000E00000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5" authorId="0" shapeId="0" xr:uid="{00000000-0006-0000-0100-00000F00000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5" authorId="0" shapeId="0" xr:uid="{00000000-0006-0000-0100-00001000000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6" authorId="0" shapeId="0" xr:uid="{00000000-0006-0000-0100-00001100000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6" authorId="0" shapeId="0" xr:uid="{00000000-0006-0000-0100-00001200000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8" authorId="0" shapeId="0" xr:uid="{00000000-0006-0000-0100-00001300000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8" authorId="0" shapeId="0" xr:uid="{00000000-0006-0000-0100-000014000000}">
      <text>
        <r>
          <rPr>
            <b/>
            <sz val="9"/>
            <color indexed="81"/>
            <rFont val="Tahoma"/>
            <family val="2"/>
            <charset val="186"/>
          </rPr>
          <t>vvg:</t>
        </r>
        <r>
          <rPr>
            <sz val="9"/>
            <color indexed="81"/>
            <rFont val="Tahoma"/>
            <family val="2"/>
            <charset val="186"/>
          </rPr>
          <t xml:space="preserve">
Informacija pateikiama šio verslo plano 3 dalyje.</t>
        </r>
      </text>
    </comment>
    <comment ref="C19" authorId="0" shapeId="0" xr:uid="{00000000-0006-0000-0100-00001500000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9" authorId="0" shapeId="0" xr:uid="{00000000-0006-0000-0100-00001600000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200-00000100000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xr:uid="{00000000-0006-0000-0200-00000200000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xr:uid="{00000000-0006-0000-0200-00000300000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xr:uid="{00000000-0006-0000-0200-00000400000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3" authorId="0" shapeId="0" xr:uid="{00000000-0006-0000-0300-000001000000}">
      <text>
        <r>
          <rPr>
            <b/>
            <sz val="9"/>
            <color indexed="81"/>
            <rFont val="Tahoma"/>
            <family val="2"/>
            <charset val="186"/>
          </rPr>
          <t>vvg:</t>
        </r>
        <r>
          <rPr>
            <sz val="9"/>
            <color indexed="81"/>
            <rFont val="Tahoma"/>
            <family val="2"/>
            <charset val="186"/>
          </rPr>
          <t xml:space="preserve">
(pildoma verslo plėtros atveju)</t>
        </r>
      </text>
    </comment>
    <comment ref="B8" authorId="0" shapeId="0" xr:uid="{00000000-0006-0000-0300-00000200000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xr:uid="{00000000-0006-0000-0300-00000300000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xr:uid="{00000000-0006-0000-0300-00000400000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0" authorId="0" shapeId="0" xr:uid="{00000000-0006-0000-0300-00000500000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12" authorId="0" shapeId="0" xr:uid="{00000000-0006-0000-0400-000001000000}">
      <text>
        <r>
          <rPr>
            <b/>
            <sz val="9"/>
            <color indexed="81"/>
            <rFont val="Tahoma"/>
            <family val="2"/>
            <charset val="186"/>
          </rPr>
          <t>vvg:</t>
        </r>
        <r>
          <rPr>
            <sz val="9"/>
            <color indexed="81"/>
            <rFont val="Tahoma"/>
            <family val="2"/>
            <charset val="186"/>
          </rPr>
          <t xml:space="preserve">
(pildoma verslo plėtros atveju)</t>
        </r>
      </text>
    </comment>
    <comment ref="B22" authorId="0" shapeId="0" xr:uid="{00000000-0006-0000-0400-000002000000}">
      <text>
        <r>
          <rPr>
            <b/>
            <sz val="9"/>
            <color indexed="81"/>
            <rFont val="Tahoma"/>
            <family val="2"/>
            <charset val="186"/>
          </rPr>
          <t>vvg:</t>
        </r>
        <r>
          <rPr>
            <sz val="9"/>
            <color indexed="81"/>
            <rFont val="Tahoma"/>
            <family val="2"/>
            <charset val="186"/>
          </rPr>
          <t xml:space="preserve">
(5.2.1+5.2.2+5.2.3–5.2.4–5.2.5)</t>
        </r>
      </text>
    </comment>
    <comment ref="C26" authorId="0" shapeId="0" xr:uid="{00000000-0006-0000-0400-000003000000}">
      <text>
        <r>
          <rPr>
            <b/>
            <sz val="9"/>
            <color indexed="81"/>
            <rFont val="Tahoma"/>
            <family val="2"/>
            <charset val="186"/>
          </rPr>
          <t>vvg:</t>
        </r>
        <r>
          <rPr>
            <sz val="9"/>
            <color indexed="81"/>
            <rFont val="Tahoma"/>
            <family val="2"/>
            <charset val="186"/>
          </rPr>
          <t xml:space="preserve">
(pildoma verslo plėtros atveju)</t>
        </r>
      </text>
    </comment>
    <comment ref="B32" authorId="0" shapeId="0" xr:uid="{00000000-0006-0000-0400-00000400000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600-00000100000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700-000001000000}">
      <text>
        <r>
          <rPr>
            <b/>
            <sz val="9"/>
            <color indexed="81"/>
            <rFont val="Tahoma"/>
            <family val="2"/>
            <charset val="186"/>
          </rPr>
          <t>vvg:</t>
        </r>
        <r>
          <rPr>
            <sz val="9"/>
            <color indexed="81"/>
            <rFont val="Tahoma"/>
            <family val="2"/>
            <charset val="186"/>
          </rPr>
          <t xml:space="preserve">
Šioje lentelėje pateikiama informacija apie pagrindinius rodiklius, kurie yra nurodyti Socialinio poveikio matavimo skaičiuoklėje ir kurie yra pasirenkami vykdant konkretų socialinį verslą. Šių rodiklių pasiekimai yra kontroliuojami visą projekto įgyvendinimo ir kontrolės laikotarpį. 
II lentelės stulpelyje rodikliui suteikiamas pavadinimas pagal Socialinio poveikio matavimo skaičiuoklę individualiai, pagal numatomo vykdyti socialinio verslo misiją, tikslinę grupę, veiklos sritį. 
III lentelės stulpelyje nurodoma rodiklio skaitinė reikšmė, gaunama užpildžius Socialinio poveikio matavimo skaičiuoklės rodiklius.
IV lentelės stulpelyje pateikiama informacija apie papildomus socialinio poveikio rodiklius, kurie pasirenkami Socialinio poveikio matavimo skaičiuoklėje, aiškiai nurodant papildomų socialinio poveikio rodiklių matavimo tvarką. Papildomų rodiklių matavimo (apskaičiavimo) pavyzdžiai yra pateikiami Socialinio poveikio matavimo skaičiuoklėje prie kiekvieno papildomo rodiklio.
</t>
        </r>
      </text>
    </comment>
    <comment ref="A9" authorId="0" shapeId="0" xr:uid="{00000000-0006-0000-0700-000002000000}">
      <text>
        <r>
          <rPr>
            <b/>
            <sz val="9"/>
            <color indexed="81"/>
            <rFont val="Tahoma"/>
            <family val="2"/>
            <charset val="186"/>
          </rPr>
          <t>vvg:</t>
        </r>
        <r>
          <rPr>
            <sz val="9"/>
            <color indexed="81"/>
            <rFont val="Tahoma"/>
            <family val="2"/>
            <charset val="186"/>
          </rPr>
          <t xml:space="preserve">
Aprašomi galimi kokybiniai vykdomo socialinio verslo efektai, kurių nėra galimybių išmatuoti skaitinėmis reikšmėmis pagal Socialinio poveikio matavimo skaičiuoklę, bet jie sustiprina siekiamą socialinį poveikį, pvz., pagal socialinio darbuotojo ataskaitas nustatyta, kad pagerėjo santykiai tarp šeimos narių, namų aplinka tapo švaresnė ir pan., pvz.: papildomo rodiklio pavadinimas – pagerėję santykiai tarp šeimos narių; pradinės situacijos (status quo) apibūdinimas – 5 šeimose, kurios yra socialinio verslo tikslinė grupė dėl skurdo ir socialinių įgūdžių stokos, yra smurto artimoje aplinkoje atvejų, socialinis darbuotojas ataskaitose informavo apie vaikų nepriežiūrą, maisto trūkumą, nešvarą; papildomo rodiklio matavimo būdas – 4 kartus per metus įvertinti socialinio darbuotojo ataskaitas apie situaciją šeimose ir nustatyti, ar po socialinio verslo intervencijos buvo užfiksuota smurto artimoje aplinkoje atvejų, ar sąlygos gyventi vaikams yra geresnės ir švaresnės, ar pakanka maisto ir pan.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800-000001000000}">
      <text>
        <r>
          <rPr>
            <b/>
            <sz val="9"/>
            <color indexed="81"/>
            <rFont val="Tahoma"/>
            <family val="2"/>
            <charset val="186"/>
          </rPr>
          <t>vvg:</t>
        </r>
        <r>
          <rPr>
            <sz val="9"/>
            <color indexed="81"/>
            <rFont val="Tahoma"/>
            <family val="2"/>
            <charset val="186"/>
          </rPr>
          <t xml:space="preserve">
Pildoma tik vykdant socialinį verslą pagal Socialinio poveikio matavimo skaičiuoklėje pasirinktą (-us) pagrindinį (-ius) rodiklį (-ius)</t>
        </r>
      </text>
    </comment>
  </commentList>
</comments>
</file>

<file path=xl/sharedStrings.xml><?xml version="1.0" encoding="utf-8"?>
<sst xmlns="http://schemas.openxmlformats.org/spreadsheetml/2006/main" count="1029" uniqueCount="622">
  <si>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</si>
  <si>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</si>
  <si>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</si>
  <si>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</si>
  <si>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</si>
  <si>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</si>
  <si>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</si>
  <si>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</si>
  <si>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</si>
  <si>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</si>
  <si>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</si>
  <si>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</si>
  <si>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</si>
  <si>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</si>
  <si>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</si>
  <si>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</si>
  <si>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</si>
  <si>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</si>
  <si>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</si>
  <si>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</si>
  <si>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</si>
  <si>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</si>
  <si>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</si>
  <si>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</si>
  <si>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</si>
  <si>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</si>
  <si>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</si>
  <si>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</si>
  <si>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</si>
  <si>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</si>
  <si>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</si>
  <si>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</si>
  <si>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</si>
  <si>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</si>
  <si>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</si>
  <si>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</si>
  <si>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</si>
  <si>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</si>
  <si>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</si>
  <si>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</si>
  <si>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</si>
  <si>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</si>
  <si>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</si>
  <si>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</si>
  <si>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</si>
  <si>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</si>
  <si>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</si>
  <si>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</si>
  <si>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</si>
  <si>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</si>
  <si>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</si>
  <si>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</si>
  <si>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</si>
  <si>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</si>
  <si>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</si>
  <si>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</si>
  <si>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</si>
  <si>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</si>
  <si>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</si>
  <si>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</si>
  <si>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</si>
  <si>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</si>
  <si>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</si>
  <si>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</si>
  <si>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Kitais pagrindais valdomas nekilnojamasis turtas, tiesiogiai susijęs su verslo vykdymu</t>
  </si>
  <si>
    <t>Įrenginiai, mechanizmai, reikalingi verslui vykdyti</t>
  </si>
  <si>
    <t>Susisiekimo ir privažiavimo galimybės prie verslo vykdymo vietos</t>
  </si>
  <si>
    <t>Tiekėjai, tiekiantys prekių gamybai ir (arba) paslaugų teikimui reikalingas žaliavas</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</si>
  <si>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</si>
  <si>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</si>
  <si>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</si>
  <si>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</si>
  <si>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</si>
  <si>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</si>
  <si>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</si>
  <si>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</si>
  <si>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</si>
  <si>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</si>
  <si>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</si>
  <si>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</si>
  <si>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</si>
  <si>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</si>
  <si>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</si>
  <si>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</si>
  <si>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</si>
  <si>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</si>
  <si>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</si>
  <si>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</si>
  <si>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</si>
  <si>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</si>
  <si>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</si>
  <si>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</si>
  <si>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</si>
  <si>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</si>
  <si>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</si>
  <si>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</si>
  <si>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</si>
  <si>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</si>
  <si>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</si>
  <si>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</si>
  <si>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</si>
  <si>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</si>
  <si>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</si>
  <si>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</si>
  <si>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</si>
  <si>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</si>
  <si>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</si>
  <si>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</si>
  <si>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</si>
  <si>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</si>
  <si>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</si>
  <si>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</si>
  <si>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</si>
  <si>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</si>
  <si>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</si>
  <si>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</si>
  <si>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</si>
  <si>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</si>
  <si>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</si>
  <si>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</si>
  <si>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</si>
  <si>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</si>
  <si>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</si>
  <si>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</si>
  <si>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</si>
  <si>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</si>
  <si>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</si>
  <si>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</si>
  <si>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</si>
  <si>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</si>
  <si>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</si>
  <si>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</si>
  <si>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</si>
  <si>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</si>
  <si>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</si>
  <si>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</si>
  <si>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</si>
  <si>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</si>
  <si>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</si>
  <si>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</si>
  <si>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</si>
  <si>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</si>
  <si>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</si>
  <si>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</si>
  <si>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</si>
  <si>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</si>
  <si>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</si>
  <si>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</si>
  <si>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</si>
  <si>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</si>
  <si>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</si>
  <si>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</si>
  <si>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</si>
  <si>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</si>
  <si>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</si>
  <si>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</si>
  <si>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</si>
  <si>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</si>
  <si>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</si>
  <si>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</si>
  <si>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</si>
  <si>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</si>
  <si>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</si>
  <si>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</si>
  <si>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</si>
  <si>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</si>
  <si>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</si>
  <si>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</si>
  <si>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</si>
  <si>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</si>
  <si>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</si>
  <si>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</si>
  <si>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</si>
  <si>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</si>
  <si>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</si>
  <si>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</si>
  <si>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MATERIALUSIS TURTAS</t>
  </si>
  <si>
    <t>2.3.</t>
  </si>
  <si>
    <t>Mašinos ir įranga</t>
  </si>
  <si>
    <t>2.4.</t>
  </si>
  <si>
    <t>2.5.</t>
  </si>
  <si>
    <t>Kita įrenginiai, prietaisai ir įrankiai</t>
  </si>
  <si>
    <t>2.6.</t>
  </si>
  <si>
    <t>2.7.</t>
  </si>
  <si>
    <t>FINANSINIS TURTAS</t>
  </si>
  <si>
    <t>B.</t>
  </si>
  <si>
    <t>TRUMPALAIKIS TURTAS</t>
  </si>
  <si>
    <t>ATSARGOS</t>
  </si>
  <si>
    <t>PER VIENUS METUS GAUTINOS SUMOS</t>
  </si>
  <si>
    <t>Kitos gautinos sumos</t>
  </si>
  <si>
    <t>PINIGAI IR PINIGŲ EKVIVALENTAI</t>
  </si>
  <si>
    <t>NUOSAVAS KAPITALAS IR ĮSIPAREIGOJIMAI</t>
  </si>
  <si>
    <t>NUOSAVAS KAPITALAS</t>
  </si>
  <si>
    <t xml:space="preserve">1. </t>
  </si>
  <si>
    <t>KAPITALAS</t>
  </si>
  <si>
    <t>NEPASKIRSTYTASIS PELNAS (NUOSTOLIAI)</t>
  </si>
  <si>
    <t>Ataskaitinių metų pelnas (nuostoliai)</t>
  </si>
  <si>
    <t>Ankstesnių metų pelnas (nuostoliai)</t>
  </si>
  <si>
    <t>E.</t>
  </si>
  <si>
    <t>Skolos tiekėjams</t>
  </si>
  <si>
    <t>Su darbo santykiais susiję įsipareigojimai</t>
  </si>
  <si>
    <t>Pardavimo sąnaudos</t>
  </si>
  <si>
    <t>7.</t>
  </si>
  <si>
    <t>8.</t>
  </si>
  <si>
    <t>9.</t>
  </si>
  <si>
    <t>PAREIŠKĖJO EKONOMINIO GYVYBINGUMO RODIKLIAI</t>
  </si>
  <si>
    <t>7.1.</t>
  </si>
  <si>
    <t>Skolos rodiklis</t>
  </si>
  <si>
    <t>Paskolų likutis laikotarpio pabaigoje</t>
  </si>
  <si>
    <t xml:space="preserve">Nesumokėtos išperkamosios nuomos dalis laikotarpio pabaigoje </t>
  </si>
  <si>
    <t>1.1.5.1</t>
  </si>
  <si>
    <t>Ne žemės ūkio verslas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</si>
  <si>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</si>
  <si>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</si>
  <si>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</si>
  <si>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</si>
  <si>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</si>
  <si>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</si>
  <si>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</si>
  <si>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</si>
  <si>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</si>
  <si>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</si>
  <si>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</si>
  <si>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</si>
  <si>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</si>
  <si>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</si>
  <si>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</si>
  <si>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</si>
  <si>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</si>
  <si>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</si>
  <si>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</si>
  <si>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</si>
  <si>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</si>
  <si>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</si>
  <si>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</si>
  <si>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</si>
  <si>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</si>
  <si>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</si>
  <si>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</si>
  <si>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</si>
  <si>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</si>
  <si>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</si>
  <si>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</si>
  <si>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</si>
  <si>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</si>
  <si>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</si>
  <si>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</si>
  <si>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INFORMACIJA APIE PAREIŠKĖJO SĄNAUDAS (EUR)</t>
  </si>
  <si>
    <t>1.1.5.2</t>
  </si>
  <si>
    <t>1.1.5.3</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</si>
  <si>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</si>
  <si>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</si>
  <si>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</si>
  <si>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</si>
  <si>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</si>
  <si>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</si>
  <si>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</si>
  <si>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</si>
  <si>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</si>
  <si>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</si>
  <si>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</si>
  <si>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</si>
  <si>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</si>
  <si>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</si>
  <si>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</si>
  <si>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</si>
  <si>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</si>
  <si>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</si>
  <si>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</si>
  <si>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</si>
  <si>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</si>
  <si>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</si>
  <si>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</si>
  <si>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</si>
  <si>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</si>
  <si>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</si>
  <si>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</si>
  <si>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</si>
  <si>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</si>
  <si>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</si>
  <si>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</si>
  <si>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</si>
  <si>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</si>
  <si>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</si>
  <si>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</si>
  <si>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</si>
  <si>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</si>
  <si>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</si>
  <si>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</si>
  <si>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</si>
  <si>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</si>
  <si>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</si>
  <si>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</si>
  <si>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</si>
  <si>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</si>
  <si>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</si>
  <si>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</si>
  <si>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</si>
  <si>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</si>
  <si>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</si>
  <si>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</si>
  <si>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</si>
  <si>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</si>
  <si>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</si>
  <si>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</si>
  <si>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</si>
  <si>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</si>
  <si>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</si>
  <si>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</si>
  <si>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</si>
  <si>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</si>
  <si>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</si>
  <si>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</si>
  <si>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</si>
  <si>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</si>
  <si>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</si>
  <si>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</si>
  <si>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</si>
  <si>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</si>
  <si>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</si>
  <si>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</si>
  <si>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</si>
  <si>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</si>
  <si>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Išvada</t>
  </si>
  <si>
    <t>SOCIALINIO VERSLO SOCIALINIO POVEIKIO MATAVIMO RODIKLIŲ APIBŪDINIMAS</t>
  </si>
  <si>
    <t>Pagrindinio rodiklio pavadinimas</t>
  </si>
  <si>
    <t>Pagrindinio rodiklio skaitinė reikšmė (nurodomas mato vnt.)</t>
  </si>
  <si>
    <t>8.1.</t>
  </si>
  <si>
    <t>8.2.</t>
  </si>
  <si>
    <t>8.3.</t>
  </si>
  <si>
    <t>...</t>
  </si>
  <si>
    <t>Galimi papildomi socialinio poveikio rodikliai (kokybiniai efektai)</t>
  </si>
  <si>
    <t>Pradinės situacijos (status quo) apibūdinimas</t>
  </si>
  <si>
    <t>SOCIALINIO VERSLO SOCIALINIO POVEIKIO MATAVIMO RODIKLIAI</t>
  </si>
  <si>
    <t>9.1.</t>
  </si>
  <si>
    <t>9.2.</t>
  </si>
  <si>
    <t>9.3.</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</si>
  <si>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</si>
  <si>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</si>
  <si>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</si>
  <si>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</si>
  <si>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</si>
  <si>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</si>
  <si>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</si>
  <si>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</si>
  <si>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</si>
  <si>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</si>
  <si>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</si>
  <si>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</si>
  <si>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</si>
  <si>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</si>
  <si>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</si>
  <si>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</si>
  <si>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</si>
  <si>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</si>
  <si>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</si>
  <si>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</si>
  <si>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</si>
  <si>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</si>
  <si>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</si>
  <si>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</si>
  <si>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</si>
  <si>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</si>
  <si>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</si>
  <si>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</si>
  <si>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</si>
  <si>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</si>
  <si>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</si>
  <si>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</si>
  <si>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</si>
  <si>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</si>
  <si>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</si>
  <si>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</si>
  <si>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</si>
  <si>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</si>
  <si>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</si>
  <si>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</si>
  <si>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</si>
  <si>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</si>
  <si>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</si>
  <si>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</si>
  <si>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</si>
  <si>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</si>
  <si>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</si>
  <si>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</si>
  <si>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</si>
  <si>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</si>
  <si>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</si>
  <si>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</si>
  <si>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</si>
  <si>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</si>
  <si>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</si>
  <si>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</si>
  <si>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</si>
  <si>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</si>
  <si>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</si>
  <si>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</si>
  <si>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</si>
  <si>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</si>
  <si>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</si>
  <si>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</si>
  <si>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</si>
  <si>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</si>
  <si>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</si>
  <si>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</si>
  <si>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</si>
  <si>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</si>
  <si>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</si>
  <si>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</si>
  <si>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</si>
  <si>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</si>
  <si>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</si>
  <si>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</si>
  <si>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</si>
  <si>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</si>
  <si>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</si>
  <si>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</si>
  <si>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</si>
  <si>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</si>
  <si>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</si>
  <si>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</si>
  <si>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</si>
  <si>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</si>
  <si>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</si>
  <si>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</si>
  <si>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</si>
  <si>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</si>
  <si>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</si>
  <si>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</si>
  <si>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</si>
  <si>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</si>
  <si>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</si>
  <si>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</si>
  <si>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</si>
  <si>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</si>
  <si>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</si>
  <si>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</si>
  <si>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</si>
  <si>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</si>
  <si>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</si>
  <si>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</si>
  <si>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</si>
  <si>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</si>
  <si>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</si>
  <si>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</si>
  <si>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</si>
  <si>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</si>
  <si>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</si>
  <si>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</si>
  <si>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</si>
  <si>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</si>
  <si>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</si>
  <si>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</si>
  <si>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</si>
  <si>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</si>
  <si>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</si>
  <si>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</si>
  <si>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</si>
  <si>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</si>
  <si>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</si>
  <si>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</si>
  <si>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</si>
  <si>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</si>
  <si>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</si>
  <si>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</si>
  <si>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</si>
  <si>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</si>
  <si>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</si>
  <si>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</si>
  <si>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</si>
  <si>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</si>
  <si>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</si>
  <si>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</si>
  <si>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</si>
  <si>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</si>
  <si>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</si>
  <si>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Nebaigta statyba</t>
  </si>
  <si>
    <t>Kitas materialusis turtas</t>
  </si>
  <si>
    <t>Po vienų metų gautinos sumos</t>
  </si>
  <si>
    <t>Kitas finansinis turtas</t>
  </si>
  <si>
    <t>Atsargos</t>
  </si>
  <si>
    <t>Išankstiniai mokėjimai</t>
  </si>
  <si>
    <t>Nebaigtos vykdyti sutartys</t>
  </si>
  <si>
    <t>Pirkėjų įsiskolinimas</t>
  </si>
  <si>
    <t>KITAS TRUMPALAIKIS TURTAS</t>
  </si>
  <si>
    <t>Trumpalaikės investicijos</t>
  </si>
  <si>
    <t>Terminuoti indėliai</t>
  </si>
  <si>
    <t>Kitas trumpalaikis turtas</t>
  </si>
  <si>
    <t xml:space="preserve">C. </t>
  </si>
  <si>
    <t>PERKAINOJIMO REZERVAS</t>
  </si>
  <si>
    <t>KITI REZERVAI</t>
  </si>
  <si>
    <t>D.</t>
  </si>
  <si>
    <t>DOTACIJOS</t>
  </si>
  <si>
    <t>DOTACIJA</t>
  </si>
  <si>
    <t>TIKSLINIAI ĮNAŠAI</t>
  </si>
  <si>
    <t>Finansavimo sumos iš valstybės biudžeto</t>
  </si>
  <si>
    <t>Kiti tiksliniai įnašai</t>
  </si>
  <si>
    <t>NARIO MOKESČIAI</t>
  </si>
  <si>
    <t>KITAS FINANSAVIMAS</t>
  </si>
  <si>
    <t>MOKĖTINOS SUMOS IR ĮSIPAREIGOJIMAI</t>
  </si>
  <si>
    <t>ILGALAIKIAI ĮSIPAREIGOJIMAI</t>
  </si>
  <si>
    <t>Finansinės skolos</t>
  </si>
  <si>
    <t>Kiti ilgalaikiai įsipareigojimai</t>
  </si>
  <si>
    <t>TRUMPALAIKIAI ĮSIPAREIGOJIMAI</t>
  </si>
  <si>
    <t xml:space="preserve">2.1. </t>
  </si>
  <si>
    <t>Ilgalaikių skolų einamųjų metų dalis</t>
  </si>
  <si>
    <t>Gauti išankstiniai mokėjimai</t>
  </si>
  <si>
    <t>Kiti trumpalaikiai įsipareigojimai</t>
  </si>
  <si>
    <t>VEIKLOS REZULTATAI</t>
  </si>
  <si>
    <t xml:space="preserve">I. </t>
  </si>
  <si>
    <t>PAJAMOS</t>
  </si>
  <si>
    <t>Pajamos už suteiktas paslaugas, parduotas prekes</t>
  </si>
  <si>
    <t>Finansavimo pajamos</t>
  </si>
  <si>
    <t>Finansavimo sumų iš valstybės biudžeto panaudojimo pajamos</t>
  </si>
  <si>
    <t>Kitos pajamos</t>
  </si>
  <si>
    <t>II.</t>
  </si>
  <si>
    <t>SĄNAUDOS</t>
  </si>
  <si>
    <t>Suteiktų paslaugų, parduotų prekių savikaina</t>
  </si>
  <si>
    <t>Kitos sąnaudos</t>
  </si>
  <si>
    <t>Pardavimo</t>
  </si>
  <si>
    <t>Darbuotojų išlaikymo</t>
  </si>
  <si>
    <t>Nusidėvėjimo (amortizacijos)</t>
  </si>
  <si>
    <t>Patalpų išlaikymo</t>
  </si>
  <si>
    <t>3.5.</t>
  </si>
  <si>
    <t>Ryšių</t>
  </si>
  <si>
    <t>3.6.</t>
  </si>
  <si>
    <t>Transporto išlaikymo</t>
  </si>
  <si>
    <t>3.7.</t>
  </si>
  <si>
    <t>Turto vertės sumažėjimo</t>
  </si>
  <si>
    <t>3.8.</t>
  </si>
  <si>
    <t xml:space="preserve">Kitos veiklos </t>
  </si>
  <si>
    <t>3.9.</t>
  </si>
  <si>
    <t xml:space="preserve">Suteiktos labdaros, paramos </t>
  </si>
  <si>
    <t>3.10.</t>
  </si>
  <si>
    <t>Dėl ankstesnių laikotarpių klaidų taisymo</t>
  </si>
  <si>
    <t>III.</t>
  </si>
  <si>
    <t>VEIKLOS REZULTATAS PRIEŠ APMOKESTINIMĄ</t>
  </si>
  <si>
    <t>IV.</t>
  </si>
  <si>
    <t>PELNO MOKESTIS</t>
  </si>
  <si>
    <t>V.</t>
  </si>
  <si>
    <t>GRYNASIS VEIKLOS REZULTATAS</t>
  </si>
  <si>
    <t>NVO verslas (išskyrus bendruomeninį)</t>
  </si>
  <si>
    <t>Bendruomeninis verslas</t>
  </si>
  <si>
    <t>Socialinis verslas, vykdomas viešojo juridinio asmens</t>
  </si>
  <si>
    <t>Asociacija</t>
  </si>
  <si>
    <t>Viešoji įstaiga</t>
  </si>
  <si>
    <t>Praėję ataskaitiniai metai &lt;...&gt;</t>
  </si>
  <si>
    <t>* Verslo plano įgyvendinimo I metai arba vietos projekto paraiškos pateikimo metai</t>
  </si>
  <si>
    <t>I metai*</t>
  </si>
  <si>
    <t>4.2.3.1.1</t>
  </si>
  <si>
    <t>4.2.3.1.2</t>
  </si>
  <si>
    <t>4.2.3.1.3</t>
  </si>
  <si>
    <t>4.2.3.1.4</t>
  </si>
  <si>
    <t>4.2.3.1.5</t>
  </si>
  <si>
    <t>4.1.3.</t>
  </si>
  <si>
    <t>5.4.2</t>
  </si>
  <si>
    <t>5.4.2.1</t>
  </si>
  <si>
    <t>5.4.2.2</t>
  </si>
  <si>
    <t>5.4.2.3</t>
  </si>
  <si>
    <t>5.4.2.4</t>
  </si>
  <si>
    <t>5.4.2.5</t>
  </si>
  <si>
    <t>5.4.2.6</t>
  </si>
  <si>
    <t>5.4.2.7</t>
  </si>
  <si>
    <t>7.1.1</t>
  </si>
  <si>
    <t>7.1.2</t>
  </si>
  <si>
    <t>Tikrinama verslo plėtros atveju</t>
  </si>
  <si>
    <t>Tikrinama verslo pradžios atveju</t>
  </si>
  <si>
    <t>x (jei nėra praėjusių metų)</t>
  </si>
  <si>
    <t>x (paraiškos pateikimo metais, jei nėra ataskaitinių)</t>
  </si>
  <si>
    <t>4.2.3.1.6</t>
  </si>
  <si>
    <t>4.2.3.1.7</t>
  </si>
  <si>
    <t>4.2.3.1.8</t>
  </si>
  <si>
    <t>4.2.3.1.9</t>
  </si>
  <si>
    <t>4.2.3.1.10</t>
  </si>
  <si>
    <t>4.3.8.</t>
  </si>
  <si>
    <t>4.3.8.1</t>
  </si>
  <si>
    <t>4.3.8.2</t>
  </si>
  <si>
    <t>4.3.8.3</t>
  </si>
  <si>
    <t>4.3.8.4</t>
  </si>
  <si>
    <t>4.3.8.5</t>
  </si>
  <si>
    <t>4.3.8.6</t>
  </si>
  <si>
    <t>4.3.8.7</t>
  </si>
  <si>
    <t>4.3.8.8</t>
  </si>
  <si>
    <t>4.3.8.9</t>
  </si>
  <si>
    <t>1. Balanso ataskaitos eilutės Turtas tikrinimas</t>
  </si>
  <si>
    <t>2. Balanso ataskaitos eilutės Materialusis turtas tikrinimas</t>
  </si>
  <si>
    <t>3. Ekonominio gyvybingumo tikrinimas</t>
  </si>
  <si>
    <t>Kitos pajamos už suteiktas paslaugas ir parduotas prekes</t>
  </si>
  <si>
    <t>Kitos finansavimo pajamos (tik dotacijų, susijusių su ilgalaikio turto įsigijimu, amortizacija)</t>
  </si>
  <si>
    <t>-</t>
  </si>
  <si>
    <t>Rokiškis</t>
  </si>
  <si>
    <r>
      <t xml:space="preserve">Vietos projekto vykdytojo pavadinimas </t>
    </r>
    <r>
      <rPr>
        <sz val="11"/>
        <color rgb="FF000000"/>
        <rFont val="Calibri"/>
        <family val="2"/>
        <charset val="186"/>
        <scheme val="minor"/>
      </rPr>
      <t>(Pastaba: visa informacija rašoma tik į pilkos spalvos langelius)</t>
    </r>
  </si>
  <si>
    <t>Teikiamas pagal Rokiškio rajono vietos veiklos grupės VPS priemonės "NVO socialinio verslo kūrimas ir plėtra" veiklos sritį "Parama socialiniam verslui kurti ir plėtoti" Nr.LEADER-19.2-SAVA-1.1</t>
  </si>
  <si>
    <t>2021 m.                                   mėn.    d.</t>
  </si>
  <si>
    <t>Darbuotojai</t>
  </si>
  <si>
    <t>2.1.1.1.</t>
  </si>
  <si>
    <t>2.1.1.2.</t>
  </si>
  <si>
    <t>2.1.1.3.</t>
  </si>
  <si>
    <t>Turtas</t>
  </si>
  <si>
    <t>2.1.2.1.</t>
  </si>
  <si>
    <t>2.1.2.2.</t>
  </si>
  <si>
    <t>2.1.2.3.</t>
  </si>
  <si>
    <t>Infrastruktūra</t>
  </si>
  <si>
    <t>2.1.3.1.</t>
  </si>
  <si>
    <t>Verslo aplinka</t>
  </si>
  <si>
    <t>2.1.4.1.</t>
  </si>
  <si>
    <t>2.1.4.2.</t>
  </si>
  <si>
    <t>Pareiškėjas - ūkio subjektas pagal dydį:</t>
  </si>
  <si>
    <t>jeigu 1.3.2. eilutėje pažymėta "susijęs su kitais ūkio subjektais"</t>
  </si>
  <si>
    <t>1.3.3.1.</t>
  </si>
  <si>
    <t>1.3.3.2.</t>
  </si>
  <si>
    <t>jeigu 1.3.2. eilutėje pažymėta "savarankiškas ūkio subjektas"</t>
  </si>
  <si>
    <t>1.3.4.</t>
  </si>
  <si>
    <t>EVRK kodai, pagal kuriuos vykdoma veikla</t>
  </si>
  <si>
    <t>vidutinis darbuotojų skaičius ataskaitiniais metais</t>
  </si>
  <si>
    <t>metinės pajamos ataskaitiniais metais</t>
  </si>
  <si>
    <t>Pareiškėjas - ūkio subjektas pagal ES valstybės paramos naudojimą:</t>
  </si>
  <si>
    <t>1.3.4.1.</t>
  </si>
  <si>
    <t>jeigu 1.3.2. eilutėje pažymėta "susijęs su kitais ūkio subjektais "</t>
  </si>
  <si>
    <t>1.3.4.2.</t>
  </si>
  <si>
    <t>1.1.5.</t>
  </si>
  <si>
    <r>
      <t>VPS priemonės „NVO socialinio verslo kūrimas ir plėtra“ veiklos srities „</t>
    </r>
    <r>
      <rPr>
        <b/>
        <sz val="10"/>
        <color theme="1"/>
        <rFont val="Calibri"/>
        <family val="2"/>
        <charset val="186"/>
      </rPr>
      <t>Parama socialiniam verslui kurti  ir plėtoti” Nr. LEADER-19.2-SAVA-1.1.</t>
    </r>
    <r>
      <rPr>
        <sz val="10"/>
        <color theme="1"/>
        <rFont val="Calibri"/>
        <family val="2"/>
        <charset val="186"/>
      </rPr>
      <t xml:space="preserve">
Vietos projektų finansavimo sąlygų aprašo (VVG valdybos sprendimas 2021 m. vasario 8 d. protokolu Nr.18)                                                                                          </t>
    </r>
    <r>
      <rPr>
        <b/>
        <sz val="10"/>
        <color theme="1"/>
        <rFont val="Calibri"/>
        <family val="2"/>
        <charset val="186"/>
      </rPr>
      <t>3 priedas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</si>
</sst>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yyyy/mm"/>
  </numFmts>
  <fonts count="19"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sz val="8"/>
      <color rgb="FF000000"/>
      <name val="Segoe UI"/>
      <family val="2"/>
      <charset val="186"/>
    </font>
    <font>
      <sz val="9"/>
      <color theme="1"/>
      <name val="Calibri"/>
      <family val="2"/>
      <charset val="186"/>
      <scheme val="minor"/>
    </font>
    <font>
      <sz val="11"/>
      <color rgb="FFFF0000"/>
      <name val="Calibri"/>
      <family val="2"/>
      <charset val="186"/>
      <scheme val="minor"/>
    </font>
    <font>
      <sz val="11"/>
      <name val="Calibri"/>
      <family val="2"/>
      <charset val="186"/>
      <scheme val="minor"/>
    </font>
    <font>
      <b/>
      <sz val="11"/>
      <name val="Calibri"/>
      <family val="2"/>
      <charset val="186"/>
      <scheme val="minor"/>
    </font>
    <font>
      <i/>
      <sz val="9"/>
      <color rgb="FF000000"/>
      <name val="Calibri"/>
      <family val="2"/>
      <charset val="186"/>
      <scheme val="minor"/>
    </font>
    <font>
      <sz val="10"/>
      <color theme="1"/>
      <name val="Calibri"/>
      <family val="2"/>
      <charset val="186"/>
    </font>
    <font>
      <b/>
      <sz val="10"/>
      <color theme="1"/>
      <name val="Calibr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34">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0" fillId="0" borderId="0" xfId="0" applyAlignment="1">
      <alignment horizontal="center"/>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0" borderId="0" xfId="0" applyFont="1"/>
    <xf numFmtId="0" fontId="5" fillId="2" borderId="1" xfId="0" applyFont="1" applyFill="1" applyBorder="1" applyAlignment="1">
      <alignment horizontal="justify"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lignment horizontal="right" vertical="center" wrapText="1"/>
    </xf>
    <xf numFmtId="0" fontId="4" fillId="0" borderId="0" xfId="0" applyFont="1" applyAlignment="1">
      <alignment wrapText="1"/>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4" fillId="0" borderId="0" xfId="0" applyFont="1" applyAlignment="1">
      <alignment horizontal="center" wrapText="1"/>
    </xf>
    <xf numFmtId="1" fontId="4" fillId="0" borderId="0" xfId="0" applyNumberFormat="1" applyFont="1" applyAlignment="1">
      <alignment horizontal="center"/>
    </xf>
    <xf numFmtId="1" fontId="8" fillId="5" borderId="1" xfId="0" applyNumberFormat="1" applyFont="1" applyFill="1" applyBorder="1" applyAlignment="1" applyProtection="1">
      <alignment horizontal="left" vertical="center" wrapText="1"/>
      <protection locked="0"/>
    </xf>
    <xf numFmtId="1" fontId="8" fillId="5" borderId="1" xfId="0" applyNumberFormat="1" applyFont="1" applyFill="1" applyBorder="1" applyAlignment="1" applyProtection="1">
      <alignment vertical="center" wrapText="1"/>
      <protection locked="0"/>
    </xf>
    <xf numFmtId="0" fontId="4" fillId="3" borderId="1" xfId="0" applyFont="1" applyFill="1" applyBorder="1" applyAlignment="1">
      <alignment horizontal="left" vertical="center" wrapText="1"/>
    </xf>
    <xf numFmtId="0" fontId="4" fillId="4" borderId="1" xfId="0" applyFont="1" applyFill="1" applyBorder="1" applyAlignment="1">
      <alignment horizontal="left" vertical="top" wrapText="1"/>
    </xf>
    <xf numFmtId="0" fontId="4" fillId="0" borderId="0" xfId="0" applyFont="1" applyProtection="1">
      <protection locked="0"/>
    </xf>
    <xf numFmtId="0" fontId="12" fillId="4" borderId="1" xfId="0" applyFont="1" applyFill="1" applyBorder="1" applyAlignment="1">
      <alignment horizontal="left" vertical="top" wrapText="1"/>
    </xf>
    <xf numFmtId="0" fontId="4" fillId="0" borderId="0" xfId="0" applyFont="1" applyAlignment="1">
      <alignment horizontal="left" vertical="top"/>
    </xf>
    <xf numFmtId="2" fontId="0" fillId="4" borderId="1" xfId="0" applyNumberFormat="1" applyFill="1" applyBorder="1" applyAlignment="1">
      <alignment horizontal="right" vertical="top" wrapText="1"/>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3" fillId="0" borderId="0" xfId="0" applyFont="1" applyAlignment="1">
      <alignment horizontal="left" vertical="top"/>
    </xf>
    <xf numFmtId="0" fontId="13" fillId="0" borderId="0" xfId="0" applyFont="1" applyAlignment="1">
      <alignment horizontal="left" vertical="center"/>
    </xf>
    <xf numFmtId="0" fontId="13" fillId="0" borderId="0" xfId="0" applyFont="1"/>
    <xf numFmtId="0" fontId="14" fillId="4" borderId="1" xfId="0" applyFont="1" applyFill="1" applyBorder="1" applyAlignment="1">
      <alignment horizontal="left" vertical="top" wrapText="1"/>
    </xf>
    <xf numFmtId="0" fontId="5" fillId="2" borderId="1" xfId="0" applyFont="1" applyFill="1" applyBorder="1" applyAlignment="1">
      <alignment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2" fontId="14" fillId="4" borderId="1" xfId="0" applyNumberFormat="1" applyFont="1" applyFill="1" applyBorder="1" applyAlignment="1">
      <alignment horizontal="right" vertical="top" wrapText="1"/>
    </xf>
    <xf numFmtId="0" fontId="15"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3" borderId="1" xfId="0" applyFont="1" applyFill="1" applyBorder="1" applyAlignment="1">
      <alignment horizontal="left" vertical="center" wrapText="1"/>
    </xf>
    <xf numFmtId="2" fontId="0" fillId="0" borderId="0" xfId="0" applyNumberFormat="1" applyAlignment="1">
      <alignment wrapText="1"/>
    </xf>
    <xf numFmtId="0" fontId="14" fillId="0" borderId="1" xfId="0" applyFont="1" applyBorder="1" applyAlignment="1">
      <alignment horizontal="left" vertical="top" wrapText="1"/>
    </xf>
    <xf numFmtId="2" fontId="16" fillId="0" borderId="1" xfId="0" applyNumberFormat="1" applyFont="1" applyBorder="1" applyAlignment="1">
      <alignment horizontal="right" vertical="center" wrapText="1"/>
    </xf>
    <xf numFmtId="0" fontId="0" fillId="4" borderId="5" xfId="0" applyFill="1" applyBorder="1" applyAlignment="1">
      <alignment horizontal="left" vertical="top" wrapText="1"/>
    </xf>
    <xf numFmtId="2" fontId="14"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0" fontId="0" fillId="4" borderId="13" xfId="0" applyFill="1" applyBorder="1" applyAlignment="1">
      <alignment horizontal="left" vertical="top" wrapText="1"/>
    </xf>
    <xf numFmtId="0" fontId="0" fillId="4" borderId="14" xfId="0" applyFill="1" applyBorder="1" applyAlignment="1">
      <alignment horizontal="left" vertical="top" wrapText="1"/>
    </xf>
    <xf numFmtId="2" fontId="0" fillId="4" borderId="14" xfId="0" applyNumberFormat="1" applyFill="1" applyBorder="1" applyAlignment="1">
      <alignment horizontal="righ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0" fillId="7" borderId="1" xfId="0" applyFill="1" applyBorder="1" applyAlignment="1">
      <alignment vertical="center" wrapText="1"/>
    </xf>
    <xf numFmtId="0" fontId="0" fillId="7" borderId="1" xfId="0" applyFill="1" applyBorder="1" applyAlignment="1">
      <alignment vertical="top" wrapText="1"/>
    </xf>
    <xf numFmtId="0" fontId="8" fillId="0" borderId="0" xfId="0" applyFont="1" applyAlignment="1">
      <alignment vertical="center" wrapText="1"/>
    </xf>
    <xf numFmtId="1" fontId="8" fillId="0" borderId="0" xfId="0" applyNumberFormat="1" applyFont="1" applyAlignment="1" applyProtection="1">
      <alignment horizontal="right" vertical="center" wrapText="1"/>
      <protection locked="0"/>
    </xf>
    <xf numFmtId="0" fontId="12" fillId="0" borderId="0" xfId="0" applyFont="1"/>
    <xf numFmtId="0" fontId="12" fillId="0" borderId="0" xfId="0" applyFont="1" applyAlignment="1">
      <alignment horizontal="center" wrapText="1"/>
    </xf>
    <xf numFmtId="1" fontId="8" fillId="0" borderId="1" xfId="0" applyNumberFormat="1" applyFont="1" applyBorder="1" applyAlignment="1">
      <alignment horizontal="right" vertical="center" wrapText="1"/>
    </xf>
    <xf numFmtId="2" fontId="8" fillId="5" borderId="1" xfId="0" applyNumberFormat="1" applyFont="1" applyFill="1" applyBorder="1" applyAlignment="1" applyProtection="1">
      <alignment horizontal="right" vertical="top" wrapText="1"/>
      <protection locked="0"/>
    </xf>
    <xf numFmtId="1" fontId="5" fillId="0" borderId="1" xfId="0" applyNumberFormat="1" applyFont="1" applyBorder="1" applyAlignment="1">
      <alignment horizontal="right" vertical="center"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3" xfId="0" applyFont="1" applyFill="1" applyBorder="1" applyAlignment="1">
      <alignment horizontal="center" vertical="top" wrapText="1"/>
    </xf>
    <xf numFmtId="0" fontId="4" fillId="3" borderId="3" xfId="0" applyFont="1" applyFill="1" applyBorder="1" applyAlignment="1">
      <alignment horizontal="center" vertical="center" wrapText="1"/>
    </xf>
    <xf numFmtId="1" fontId="9" fillId="5" borderId="1" xfId="0" applyNumberFormat="1" applyFont="1" applyFill="1" applyBorder="1" applyAlignment="1" applyProtection="1">
      <alignment horizontal="right" vertical="center" wrapText="1"/>
      <protection locked="0"/>
    </xf>
    <xf numFmtId="2" fontId="0" fillId="5" borderId="1" xfId="0" applyNumberFormat="1" applyFill="1" applyBorder="1" applyAlignment="1" applyProtection="1">
      <alignment horizontal="right" vertical="top" wrapText="1"/>
      <protection locked="0"/>
    </xf>
    <xf numFmtId="0" fontId="0" fillId="3" borderId="1" xfId="0" applyFill="1" applyBorder="1" applyAlignment="1">
      <alignment horizontal="left" vertical="top" wrapText="1"/>
    </xf>
    <xf numFmtId="165" fontId="14" fillId="5" borderId="1" xfId="0" applyNumberFormat="1" applyFont="1" applyFill="1" applyBorder="1" applyAlignment="1" applyProtection="1">
      <alignment horizontal="right" vertical="center" wrapText="1"/>
      <protection locked="0"/>
    </xf>
    <xf numFmtId="0" fontId="0" fillId="4" borderId="1" xfId="0" applyFill="1" applyBorder="1" applyAlignment="1">
      <alignment horizontal="center"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14" fontId="0" fillId="5" borderId="1" xfId="0" applyNumberFormat="1" applyFill="1" applyBorder="1" applyAlignment="1" applyProtection="1">
      <alignment horizontal="right" vertical="top" wrapText="1"/>
      <protection locked="0"/>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0" fillId="5" borderId="1" xfId="0" applyFill="1" applyBorder="1" applyAlignment="1" applyProtection="1">
      <alignment horizontal="center" vertical="top" wrapText="1"/>
      <protection locked="0"/>
    </xf>
    <xf numFmtId="14" fontId="4" fillId="3" borderId="1" xfId="0" applyNumberFormat="1" applyFont="1" applyFill="1" applyBorder="1" applyAlignment="1">
      <alignment horizontal="left" vertical="top" wrapText="1"/>
    </xf>
    <xf numFmtId="0" fontId="0" fillId="8" borderId="1" xfId="0" applyFill="1" applyBorder="1" applyAlignment="1">
      <alignment horizontal="left" vertical="top" wrapText="1"/>
    </xf>
    <xf numFmtId="0" fontId="4" fillId="8" borderId="1" xfId="0" applyFont="1" applyFill="1" applyBorder="1" applyAlignment="1">
      <alignment horizontal="left" vertical="top" wrapText="1"/>
    </xf>
    <xf numFmtId="0" fontId="0" fillId="8" borderId="1" xfId="0" applyFill="1" applyBorder="1" applyAlignment="1" applyProtection="1">
      <alignment horizontal="left" vertical="top" wrapText="1"/>
      <protection locked="0"/>
    </xf>
    <xf numFmtId="0" fontId="0" fillId="6" borderId="2" xfId="0" applyFill="1" applyBorder="1" applyAlignment="1">
      <alignment horizontal="left" vertical="top" wrapText="1"/>
    </xf>
    <xf numFmtId="0" fontId="0" fillId="6" borderId="4"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left" vertical="top"/>
    </xf>
    <xf numFmtId="0" fontId="0" fillId="0" borderId="7" xfId="0" applyBorder="1" applyAlignment="1">
      <alignment horizontal="left" vertical="top"/>
    </xf>
    <xf numFmtId="0" fontId="0" fillId="0" borderId="2" xfId="0" applyBorder="1" applyAlignment="1">
      <alignment horizontal="left" vertical="top"/>
    </xf>
    <xf numFmtId="0" fontId="0" fillId="5" borderId="1" xfId="0" applyFill="1" applyBorder="1" applyAlignment="1" applyProtection="1">
      <alignment horizontal="left" vertical="top" wrapText="1"/>
      <protection locked="0"/>
    </xf>
    <xf numFmtId="0" fontId="4" fillId="2"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0" fillId="6" borderId="3" xfId="0" applyFill="1" applyBorder="1" applyAlignment="1">
      <alignment vertical="top" wrapText="1"/>
    </xf>
    <xf numFmtId="0" fontId="0" fillId="6" borderId="7" xfId="0" applyFill="1" applyBorder="1" applyAlignment="1">
      <alignment vertical="top" wrapText="1"/>
    </xf>
    <xf numFmtId="0" fontId="0" fillId="6" borderId="2" xfId="0" applyFill="1" applyBorder="1" applyAlignment="1">
      <alignment vertical="top" wrapText="1"/>
    </xf>
    <xf numFmtId="0" fontId="0" fillId="6" borderId="5" xfId="0" applyFill="1" applyBorder="1" applyAlignment="1">
      <alignment horizontal="left" vertical="top" wrapText="1"/>
    </xf>
    <xf numFmtId="0" fontId="0" fillId="6" borderId="6" xfId="0" applyFill="1" applyBorder="1" applyAlignment="1">
      <alignment horizontal="left" vertical="top" wrapText="1"/>
    </xf>
    <xf numFmtId="0" fontId="0" fillId="6" borderId="4" xfId="0"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5" fillId="3" borderId="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2" xfId="0" applyFont="1" applyFill="1" applyBorder="1" applyAlignment="1">
      <alignment horizontal="left" vertical="top"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0" fillId="5" borderId="7" xfId="0" applyFill="1" applyBorder="1" applyAlignment="1" applyProtection="1">
      <alignment horizontal="left" vertical="top" wrapText="1"/>
      <protection locked="0"/>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vertical="center" wrapText="1"/>
    </xf>
    <xf numFmtId="0" fontId="5" fillId="7" borderId="1" xfId="0" applyFont="1" applyFill="1" applyBorder="1" applyAlignment="1">
      <alignment horizontal="justify" vertical="center" wrapText="1"/>
    </xf>
    <xf numFmtId="0" fontId="15" fillId="2" borderId="1" xfId="0" applyFont="1" applyFill="1" applyBorder="1" applyAlignment="1">
      <alignment vertical="center" wrapText="1"/>
    </xf>
    <xf numFmtId="0" fontId="5" fillId="3" borderId="1" xfId="0" applyFont="1" applyFill="1" applyBorder="1" applyAlignment="1">
      <alignment horizontal="center"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xf numFmtId="0" fontId="5" fillId="3" borderId="3"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7" fillId="0" borderId="0" xfId="0" applyFont="1" applyFill="1" applyAlignment="1">
      <alignment vertical="center" wrapText="1"/>
    </xf>
  </cellXfs>
  <cellStyles count="1">
    <cellStyle name="Įprastas" xfId="0" builtinId="0"/>
  </cellStyles>
  <dxfs count="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4"/>
      <tableStyleElement type="headerRow"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13</xdr:row>
          <xdr:rowOff>160020</xdr:rowOff>
        </xdr:from>
        <xdr:to>
          <xdr:col>3</xdr:col>
          <xdr:colOff>1303020</xdr:colOff>
          <xdr:row>15</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175260</xdr:rowOff>
        </xdr:from>
        <xdr:to>
          <xdr:col>3</xdr:col>
          <xdr:colOff>1409700</xdr:colOff>
          <xdr:row>16</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15</xdr:row>
          <xdr:rowOff>175260</xdr:rowOff>
        </xdr:from>
        <xdr:to>
          <xdr:col>3</xdr:col>
          <xdr:colOff>952500</xdr:colOff>
          <xdr:row>17</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pageSetUpPr fitToPage="1"/>
  </sheetPr>
  <dimension ref="A1:D83"/>
  <sheetViews>
    <sheetView tabSelected="1" workbookViewId="0">
      <selection activeCell="C2" sqref="C2"/>
    </sheetView>
  </sheetViews>
  <sheetFormatPr defaultColWidth="8.88671875" defaultRowHeight="14.4" x14ac:dyDescent="0.3"/>
  <cols>
    <col min="1" max="1" width="9.109375" style="2" customWidth="1"/>
    <col min="2" max="2" width="34.6640625" style="2" customWidth="1"/>
    <col min="3" max="3" width="18.88671875" style="2" customWidth="1"/>
    <col min="4" max="4" width="45.33203125" style="2" customWidth="1"/>
    <col min="5" max="16384" width="8.88671875" style="3"/>
  </cols>
  <sheetData>
    <row r="1" spans="1:4" ht="34.200000000000003" customHeight="1" x14ac:dyDescent="0.3">
      <c r="A1" s="163" t="s">
        <v>591</v>
      </c>
      <c r="B1" s="163"/>
      <c r="C1" s="163"/>
      <c r="D1" s="163"/>
    </row>
    <row r="2" spans="1:4" ht="110.4" x14ac:dyDescent="0.3">
      <c r="D2" s="233" t="s">
        <v>621</v>
      </c>
    </row>
    <row r="3" spans="1:4" x14ac:dyDescent="0.3">
      <c r="A3" s="162" t="s">
        <v>76</v>
      </c>
      <c r="B3" s="162"/>
      <c r="C3" s="162"/>
      <c r="D3" s="162"/>
    </row>
    <row r="4" spans="1:4" ht="15.6" x14ac:dyDescent="0.3">
      <c r="A4" s="13"/>
    </row>
    <row r="5" spans="1:4" ht="35.4" customHeight="1" x14ac:dyDescent="0.3">
      <c r="A5" s="162" t="s">
        <v>592</v>
      </c>
      <c r="B5" s="162"/>
      <c r="C5" s="162"/>
      <c r="D5" s="162"/>
    </row>
    <row r="6" spans="1:4" ht="15.6" x14ac:dyDescent="0.3">
      <c r="A6" s="14"/>
    </row>
    <row r="7" spans="1:4" s="12" customFormat="1" x14ac:dyDescent="0.3">
      <c r="A7" s="164" t="s">
        <v>593</v>
      </c>
      <c r="B7" s="164"/>
      <c r="C7" s="164"/>
      <c r="D7" s="164"/>
    </row>
    <row r="8" spans="1:4" s="12" customFormat="1" ht="15.6" x14ac:dyDescent="0.3">
      <c r="A8" s="13"/>
      <c r="B8" s="15"/>
      <c r="C8" s="73" t="s">
        <v>590</v>
      </c>
      <c r="D8" s="15"/>
    </row>
    <row r="9" spans="1:4" ht="15.6" x14ac:dyDescent="0.3">
      <c r="A9" s="14"/>
    </row>
    <row r="10" spans="1:4" x14ac:dyDescent="0.3">
      <c r="A10" s="4" t="s">
        <v>0</v>
      </c>
      <c r="B10" s="161" t="s">
        <v>1</v>
      </c>
      <c r="C10" s="161"/>
      <c r="D10" s="161"/>
    </row>
    <row r="11" spans="1:4" x14ac:dyDescent="0.3">
      <c r="A11" s="4" t="s">
        <v>2</v>
      </c>
      <c r="B11" s="145" t="s">
        <v>3</v>
      </c>
      <c r="C11" s="145"/>
      <c r="D11" s="145"/>
    </row>
    <row r="12" spans="1:4" x14ac:dyDescent="0.3">
      <c r="A12" s="5" t="s">
        <v>4</v>
      </c>
      <c r="B12" s="5" t="s">
        <v>5</v>
      </c>
      <c r="C12" s="144" t="s">
        <v>223</v>
      </c>
      <c r="D12" s="144"/>
    </row>
    <row r="13" spans="1:4" ht="28.8" x14ac:dyDescent="0.3">
      <c r="A13" s="5" t="s">
        <v>6</v>
      </c>
      <c r="B13" s="5" t="s">
        <v>7</v>
      </c>
      <c r="C13" s="144" t="s">
        <v>223</v>
      </c>
      <c r="D13" s="144"/>
    </row>
    <row r="14" spans="1:4" ht="14.4" customHeight="1" x14ac:dyDescent="0.3">
      <c r="A14" s="5" t="s">
        <v>8</v>
      </c>
      <c r="B14" s="5" t="s">
        <v>9</v>
      </c>
      <c r="C14" s="144" t="s">
        <v>223</v>
      </c>
      <c r="D14" s="144"/>
    </row>
    <row r="15" spans="1:4" x14ac:dyDescent="0.3">
      <c r="A15" s="149" t="s">
        <v>10</v>
      </c>
      <c r="B15" s="149" t="s">
        <v>11</v>
      </c>
      <c r="C15" s="160"/>
      <c r="D15" s="160"/>
    </row>
    <row r="16" spans="1:4" x14ac:dyDescent="0.3">
      <c r="A16" s="149"/>
      <c r="B16" s="149"/>
      <c r="C16" s="160"/>
      <c r="D16" s="160"/>
    </row>
    <row r="17" spans="1:4" x14ac:dyDescent="0.3">
      <c r="A17" s="149"/>
      <c r="B17" s="149"/>
      <c r="C17" s="160"/>
      <c r="D17" s="160"/>
    </row>
    <row r="18" spans="1:4" s="42" customFormat="1" x14ac:dyDescent="0.3">
      <c r="A18" s="146" t="s">
        <v>620</v>
      </c>
      <c r="B18" s="158" t="s">
        <v>44</v>
      </c>
      <c r="C18" s="41" t="s">
        <v>12</v>
      </c>
      <c r="D18" s="33"/>
    </row>
    <row r="19" spans="1:4" s="42" customFormat="1" x14ac:dyDescent="0.3">
      <c r="A19" s="147"/>
      <c r="B19" s="158"/>
      <c r="C19" s="41" t="s">
        <v>13</v>
      </c>
      <c r="D19" s="33"/>
    </row>
    <row r="20" spans="1:4" s="42" customFormat="1" x14ac:dyDescent="0.3">
      <c r="A20" s="147"/>
      <c r="B20" s="158"/>
      <c r="C20" s="41" t="s">
        <v>14</v>
      </c>
      <c r="D20" s="33"/>
    </row>
    <row r="21" spans="1:4" s="42" customFormat="1" x14ac:dyDescent="0.3">
      <c r="A21" s="147"/>
      <c r="B21" s="158"/>
      <c r="C21" s="41" t="s">
        <v>15</v>
      </c>
      <c r="D21" s="33"/>
    </row>
    <row r="22" spans="1:4" s="42" customFormat="1" x14ac:dyDescent="0.3">
      <c r="A22" s="147"/>
      <c r="B22" s="158"/>
      <c r="C22" s="41" t="s">
        <v>16</v>
      </c>
      <c r="D22" s="33"/>
    </row>
    <row r="23" spans="1:4" s="42" customFormat="1" ht="29.4" customHeight="1" x14ac:dyDescent="0.3">
      <c r="A23" s="148"/>
      <c r="B23" s="158"/>
      <c r="C23" s="41" t="s">
        <v>17</v>
      </c>
      <c r="D23" s="33"/>
    </row>
    <row r="24" spans="1:4" s="42" customFormat="1" x14ac:dyDescent="0.3">
      <c r="A24" s="146" t="s">
        <v>210</v>
      </c>
      <c r="B24" s="158" t="s">
        <v>44</v>
      </c>
      <c r="C24" s="41" t="s">
        <v>12</v>
      </c>
      <c r="D24" s="33"/>
    </row>
    <row r="25" spans="1:4" s="42" customFormat="1" x14ac:dyDescent="0.3">
      <c r="A25" s="147"/>
      <c r="B25" s="158"/>
      <c r="C25" s="41" t="s">
        <v>13</v>
      </c>
      <c r="D25" s="33"/>
    </row>
    <row r="26" spans="1:4" s="42" customFormat="1" x14ac:dyDescent="0.3">
      <c r="A26" s="147"/>
      <c r="B26" s="158"/>
      <c r="C26" s="41" t="s">
        <v>14</v>
      </c>
      <c r="D26" s="33"/>
    </row>
    <row r="27" spans="1:4" s="42" customFormat="1" x14ac:dyDescent="0.3">
      <c r="A27" s="147"/>
      <c r="B27" s="158"/>
      <c r="C27" s="41" t="s">
        <v>15</v>
      </c>
      <c r="D27" s="33"/>
    </row>
    <row r="28" spans="1:4" s="42" customFormat="1" x14ac:dyDescent="0.3">
      <c r="A28" s="147"/>
      <c r="B28" s="158"/>
      <c r="C28" s="41" t="s">
        <v>16</v>
      </c>
      <c r="D28" s="33"/>
    </row>
    <row r="29" spans="1:4" s="42" customFormat="1" ht="29.4" customHeight="1" x14ac:dyDescent="0.3">
      <c r="A29" s="148"/>
      <c r="B29" s="158"/>
      <c r="C29" s="41" t="s">
        <v>17</v>
      </c>
      <c r="D29" s="33"/>
    </row>
    <row r="30" spans="1:4" s="42" customFormat="1" x14ac:dyDescent="0.3">
      <c r="A30" s="146" t="s">
        <v>248</v>
      </c>
      <c r="B30" s="158" t="s">
        <v>44</v>
      </c>
      <c r="C30" s="41" t="s">
        <v>12</v>
      </c>
      <c r="D30" s="33"/>
    </row>
    <row r="31" spans="1:4" s="42" customFormat="1" x14ac:dyDescent="0.3">
      <c r="A31" s="147"/>
      <c r="B31" s="158"/>
      <c r="C31" s="41" t="s">
        <v>13</v>
      </c>
      <c r="D31" s="33"/>
    </row>
    <row r="32" spans="1:4" s="42" customFormat="1" x14ac:dyDescent="0.3">
      <c r="A32" s="147"/>
      <c r="B32" s="158"/>
      <c r="C32" s="41" t="s">
        <v>14</v>
      </c>
      <c r="D32" s="33"/>
    </row>
    <row r="33" spans="1:4" s="42" customFormat="1" x14ac:dyDescent="0.3">
      <c r="A33" s="147"/>
      <c r="B33" s="158"/>
      <c r="C33" s="41" t="s">
        <v>15</v>
      </c>
      <c r="D33" s="33"/>
    </row>
    <row r="34" spans="1:4" s="42" customFormat="1" x14ac:dyDescent="0.3">
      <c r="A34" s="147"/>
      <c r="B34" s="158"/>
      <c r="C34" s="41" t="s">
        <v>16</v>
      </c>
      <c r="D34" s="33"/>
    </row>
    <row r="35" spans="1:4" s="42" customFormat="1" ht="29.4" customHeight="1" x14ac:dyDescent="0.3">
      <c r="A35" s="148"/>
      <c r="B35" s="158"/>
      <c r="C35" s="41" t="s">
        <v>17</v>
      </c>
      <c r="D35" s="33"/>
    </row>
    <row r="36" spans="1:4" s="42" customFormat="1" x14ac:dyDescent="0.3">
      <c r="A36" s="146" t="s">
        <v>249</v>
      </c>
      <c r="B36" s="158" t="s">
        <v>44</v>
      </c>
      <c r="C36" s="41" t="s">
        <v>12</v>
      </c>
      <c r="D36" s="33"/>
    </row>
    <row r="37" spans="1:4" s="42" customFormat="1" x14ac:dyDescent="0.3">
      <c r="A37" s="147"/>
      <c r="B37" s="158"/>
      <c r="C37" s="41" t="s">
        <v>13</v>
      </c>
      <c r="D37" s="33"/>
    </row>
    <row r="38" spans="1:4" s="42" customFormat="1" x14ac:dyDescent="0.3">
      <c r="A38" s="147"/>
      <c r="B38" s="158"/>
      <c r="C38" s="41" t="s">
        <v>14</v>
      </c>
      <c r="D38" s="33"/>
    </row>
    <row r="39" spans="1:4" s="42" customFormat="1" x14ac:dyDescent="0.3">
      <c r="A39" s="147"/>
      <c r="B39" s="158"/>
      <c r="C39" s="41" t="s">
        <v>15</v>
      </c>
      <c r="D39" s="33"/>
    </row>
    <row r="40" spans="1:4" s="42" customFormat="1" x14ac:dyDescent="0.3">
      <c r="A40" s="147"/>
      <c r="B40" s="158"/>
      <c r="C40" s="41" t="s">
        <v>16</v>
      </c>
      <c r="D40" s="33"/>
    </row>
    <row r="41" spans="1:4" s="42" customFormat="1" ht="28.95" customHeight="1" x14ac:dyDescent="0.3">
      <c r="A41" s="148"/>
      <c r="B41" s="158"/>
      <c r="C41" s="41" t="s">
        <v>17</v>
      </c>
      <c r="D41" s="33"/>
    </row>
    <row r="42" spans="1:4" x14ac:dyDescent="0.3">
      <c r="A42" s="5" t="s">
        <v>18</v>
      </c>
      <c r="B42" s="5" t="s">
        <v>214</v>
      </c>
      <c r="C42" s="144" t="s">
        <v>223</v>
      </c>
      <c r="D42" s="144"/>
    </row>
    <row r="43" spans="1:4" x14ac:dyDescent="0.3">
      <c r="A43" s="4" t="s">
        <v>19</v>
      </c>
      <c r="B43" s="145" t="s">
        <v>20</v>
      </c>
      <c r="C43" s="145"/>
      <c r="D43" s="145"/>
    </row>
    <row r="44" spans="1:4" x14ac:dyDescent="0.3">
      <c r="A44" s="6" t="s">
        <v>21</v>
      </c>
      <c r="B44" s="159" t="s">
        <v>22</v>
      </c>
      <c r="C44" s="159"/>
      <c r="D44" s="159"/>
    </row>
    <row r="45" spans="1:4" ht="69.599999999999994" customHeight="1" x14ac:dyDescent="0.3">
      <c r="A45" s="5" t="s">
        <v>23</v>
      </c>
      <c r="B45" s="5" t="s">
        <v>24</v>
      </c>
      <c r="C45" s="144"/>
      <c r="D45" s="144"/>
    </row>
    <row r="46" spans="1:4" ht="76.2" customHeight="1" x14ac:dyDescent="0.3">
      <c r="A46" s="5" t="s">
        <v>25</v>
      </c>
      <c r="B46" s="5" t="s">
        <v>26</v>
      </c>
      <c r="C46" s="144"/>
      <c r="D46" s="144"/>
    </row>
    <row r="47" spans="1:4" ht="72" customHeight="1" x14ac:dyDescent="0.3">
      <c r="A47" s="5" t="s">
        <v>27</v>
      </c>
      <c r="B47" s="5" t="s">
        <v>28</v>
      </c>
      <c r="C47" s="144"/>
      <c r="D47" s="144"/>
    </row>
    <row r="48" spans="1:4" ht="72" customHeight="1" x14ac:dyDescent="0.3">
      <c r="A48" s="5" t="s">
        <v>29</v>
      </c>
      <c r="B48" s="5" t="s">
        <v>30</v>
      </c>
      <c r="C48" s="144"/>
      <c r="D48" s="144"/>
    </row>
    <row r="49" spans="1:4" ht="73.95" customHeight="1" x14ac:dyDescent="0.3">
      <c r="A49" s="5" t="s">
        <v>31</v>
      </c>
      <c r="B49" s="5" t="s">
        <v>32</v>
      </c>
      <c r="C49" s="144"/>
      <c r="D49" s="144"/>
    </row>
    <row r="50" spans="1:4" x14ac:dyDescent="0.3">
      <c r="A50" s="149" t="s">
        <v>33</v>
      </c>
      <c r="B50" s="149" t="s">
        <v>34</v>
      </c>
      <c r="C50" s="157" t="s">
        <v>226</v>
      </c>
      <c r="D50" s="157"/>
    </row>
    <row r="51" spans="1:4" ht="40.200000000000003" customHeight="1" x14ac:dyDescent="0.3">
      <c r="A51" s="149"/>
      <c r="B51" s="149"/>
      <c r="C51" s="137" t="s">
        <v>137</v>
      </c>
      <c r="D51" s="137"/>
    </row>
    <row r="52" spans="1:4" ht="55.2" customHeight="1" x14ac:dyDescent="0.3">
      <c r="A52" s="149"/>
      <c r="B52" s="149"/>
      <c r="C52" s="144" t="s">
        <v>218</v>
      </c>
      <c r="D52" s="144"/>
    </row>
    <row r="53" spans="1:4" x14ac:dyDescent="0.3">
      <c r="A53" s="4" t="s">
        <v>35</v>
      </c>
      <c r="B53" s="145" t="s">
        <v>36</v>
      </c>
      <c r="C53" s="145"/>
      <c r="D53" s="145"/>
    </row>
    <row r="54" spans="1:4" x14ac:dyDescent="0.3">
      <c r="A54" s="149" t="s">
        <v>37</v>
      </c>
      <c r="B54" s="149" t="s">
        <v>38</v>
      </c>
      <c r="C54" s="157" t="s">
        <v>223</v>
      </c>
      <c r="D54" s="157"/>
    </row>
    <row r="55" spans="1:4" ht="39.6" customHeight="1" x14ac:dyDescent="0.3">
      <c r="A55" s="149"/>
      <c r="B55" s="149"/>
      <c r="C55" s="137" t="s">
        <v>219</v>
      </c>
      <c r="D55" s="137"/>
    </row>
    <row r="56" spans="1:4" ht="31.5" customHeight="1" x14ac:dyDescent="0.3">
      <c r="A56" s="5" t="s">
        <v>39</v>
      </c>
      <c r="B56" s="5" t="s">
        <v>40</v>
      </c>
      <c r="C56" s="144" t="s">
        <v>223</v>
      </c>
      <c r="D56" s="144"/>
    </row>
    <row r="57" spans="1:4" ht="24.75" customHeight="1" x14ac:dyDescent="0.3">
      <c r="A57" s="128" t="s">
        <v>41</v>
      </c>
      <c r="B57" s="141" t="s">
        <v>607</v>
      </c>
      <c r="C57" s="142"/>
      <c r="D57" s="143"/>
    </row>
    <row r="58" spans="1:4" x14ac:dyDescent="0.3">
      <c r="A58" s="149" t="s">
        <v>609</v>
      </c>
      <c r="B58" s="149" t="s">
        <v>611</v>
      </c>
      <c r="C58" s="144" t="s">
        <v>223</v>
      </c>
      <c r="D58" s="144"/>
    </row>
    <row r="59" spans="1:4" ht="14.4" customHeight="1" x14ac:dyDescent="0.3">
      <c r="A59" s="149"/>
      <c r="B59" s="149"/>
      <c r="C59" s="150" t="s">
        <v>42</v>
      </c>
      <c r="D59" s="150"/>
    </row>
    <row r="60" spans="1:4" ht="14.4" customHeight="1" x14ac:dyDescent="0.3">
      <c r="A60" s="149"/>
      <c r="B60" s="149"/>
      <c r="C60" s="53" t="s">
        <v>137</v>
      </c>
      <c r="D60" s="5" t="s">
        <v>614</v>
      </c>
    </row>
    <row r="61" spans="1:4" ht="14.4" customHeight="1" x14ac:dyDescent="0.3">
      <c r="A61" s="149"/>
      <c r="B61" s="149"/>
      <c r="C61" s="53" t="s">
        <v>137</v>
      </c>
      <c r="D61" s="5" t="s">
        <v>615</v>
      </c>
    </row>
    <row r="62" spans="1:4" ht="15" customHeight="1" x14ac:dyDescent="0.3">
      <c r="A62" s="138" t="s">
        <v>610</v>
      </c>
      <c r="B62" s="138" t="s">
        <v>608</v>
      </c>
      <c r="C62" s="144" t="s">
        <v>223</v>
      </c>
      <c r="D62" s="144"/>
    </row>
    <row r="63" spans="1:4" ht="15.75" customHeight="1" x14ac:dyDescent="0.3">
      <c r="A63" s="139"/>
      <c r="B63" s="139"/>
      <c r="C63" s="130" t="s">
        <v>137</v>
      </c>
      <c r="D63" s="128" t="s">
        <v>614</v>
      </c>
    </row>
    <row r="64" spans="1:4" ht="15.75" customHeight="1" x14ac:dyDescent="0.3">
      <c r="A64" s="139"/>
      <c r="B64" s="139"/>
      <c r="C64" s="130" t="s">
        <v>137</v>
      </c>
      <c r="D64" s="128" t="s">
        <v>615</v>
      </c>
    </row>
    <row r="65" spans="1:4" ht="15.75" customHeight="1" x14ac:dyDescent="0.3">
      <c r="A65" s="140"/>
      <c r="B65" s="140"/>
      <c r="C65" s="130" t="s">
        <v>137</v>
      </c>
      <c r="D65" s="128" t="s">
        <v>613</v>
      </c>
    </row>
    <row r="66" spans="1:4" ht="24" customHeight="1" x14ac:dyDescent="0.3">
      <c r="A66" s="128" t="s">
        <v>612</v>
      </c>
      <c r="B66" s="151" t="s">
        <v>616</v>
      </c>
      <c r="C66" s="152"/>
      <c r="D66" s="153"/>
    </row>
    <row r="67" spans="1:4" ht="24" customHeight="1" x14ac:dyDescent="0.3">
      <c r="A67" s="154" t="s">
        <v>617</v>
      </c>
      <c r="B67" s="154" t="s">
        <v>611</v>
      </c>
      <c r="C67" s="130" t="s">
        <v>137</v>
      </c>
      <c r="D67" s="135"/>
    </row>
    <row r="68" spans="1:4" ht="24" customHeight="1" x14ac:dyDescent="0.3">
      <c r="A68" s="155"/>
      <c r="B68" s="155"/>
      <c r="C68" s="150" t="s">
        <v>42</v>
      </c>
      <c r="D68" s="150"/>
    </row>
    <row r="69" spans="1:4" ht="24" customHeight="1" x14ac:dyDescent="0.3">
      <c r="A69" s="156"/>
      <c r="B69" s="156"/>
      <c r="C69" s="137" t="s">
        <v>219</v>
      </c>
      <c r="D69" s="137"/>
    </row>
    <row r="70" spans="1:4" ht="21" customHeight="1" x14ac:dyDescent="0.3">
      <c r="A70" s="154" t="s">
        <v>619</v>
      </c>
      <c r="B70" s="149" t="s">
        <v>618</v>
      </c>
      <c r="C70" s="130" t="s">
        <v>137</v>
      </c>
      <c r="D70" s="136"/>
    </row>
    <row r="71" spans="1:4" ht="21.75" customHeight="1" x14ac:dyDescent="0.3">
      <c r="A71" s="155"/>
      <c r="B71" s="149"/>
      <c r="C71" s="150" t="s">
        <v>42</v>
      </c>
      <c r="D71" s="150"/>
    </row>
    <row r="72" spans="1:4" ht="24" customHeight="1" x14ac:dyDescent="0.3">
      <c r="A72" s="156"/>
      <c r="B72" s="149"/>
      <c r="C72" s="137" t="s">
        <v>219</v>
      </c>
      <c r="D72" s="137"/>
    </row>
    <row r="73" spans="1:4" x14ac:dyDescent="0.3">
      <c r="A73" s="4" t="s">
        <v>175</v>
      </c>
      <c r="B73" s="145" t="s">
        <v>462</v>
      </c>
      <c r="C73" s="145"/>
      <c r="D73" s="145"/>
    </row>
    <row r="74" spans="1:4" x14ac:dyDescent="0.3">
      <c r="A74" s="146" t="s">
        <v>474</v>
      </c>
      <c r="B74" s="146" t="s">
        <v>475</v>
      </c>
      <c r="C74" s="81"/>
      <c r="D74" s="79" t="s">
        <v>463</v>
      </c>
    </row>
    <row r="75" spans="1:4" x14ac:dyDescent="0.3">
      <c r="A75" s="147"/>
      <c r="B75" s="147"/>
      <c r="C75" s="80"/>
      <c r="D75" s="79" t="s">
        <v>464</v>
      </c>
    </row>
    <row r="76" spans="1:4" x14ac:dyDescent="0.3">
      <c r="A76" s="148"/>
      <c r="B76" s="148"/>
      <c r="C76" s="80"/>
      <c r="D76" s="79" t="s">
        <v>465</v>
      </c>
    </row>
    <row r="83" spans="3:3" x14ac:dyDescent="0.3">
      <c r="C83" s="82"/>
    </row>
  </sheetData>
  <mergeCells count="61">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B73:D73"/>
    <mergeCell ref="B74:B76"/>
    <mergeCell ref="A74:A76"/>
    <mergeCell ref="A58:A61"/>
    <mergeCell ref="B58:B61"/>
    <mergeCell ref="C58:D58"/>
    <mergeCell ref="C59:D59"/>
    <mergeCell ref="B66:D66"/>
    <mergeCell ref="C68:D68"/>
    <mergeCell ref="C69:D69"/>
    <mergeCell ref="A67:A69"/>
    <mergeCell ref="B67:B69"/>
    <mergeCell ref="A70:A72"/>
    <mergeCell ref="B70:B72"/>
    <mergeCell ref="C71:D71"/>
    <mergeCell ref="C72:D72"/>
    <mergeCell ref="A62:A65"/>
    <mergeCell ref="B57:D57"/>
    <mergeCell ref="C62:D62"/>
    <mergeCell ref="B62:B65"/>
  </mergeCells>
  <dataValidations count="2">
    <dataValidation type="date" operator="greaterThan" allowBlank="1" showInputMessage="1" showErrorMessage="1" error="Įveskite datą formatu yyyy-mm-dd. Ji turi būti didesnė už galutinę paraiškos pateikimo datą." sqref="C75" xr:uid="{00000000-0002-0000-0000-000000000000}">
      <formula1>C74</formula1>
    </dataValidation>
    <dataValidation type="date" operator="greaterThan" allowBlank="1" showInputMessage="1" showErrorMessage="1" error="Įveskite datą formatu yyyy-mm-dd. Ji turi būti didesnė už verslo plano įgyvendinimo pradžios datą." sqref="C76" xr:uid="{00000000-0002-0000-0000-000001000000}">
      <formula1>C75</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1.3</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106680</xdr:colOff>
                    <xdr:row>13</xdr:row>
                    <xdr:rowOff>160020</xdr:rowOff>
                  </from>
                  <to>
                    <xdr:col>3</xdr:col>
                    <xdr:colOff>1303020</xdr:colOff>
                    <xdr:row>15</xdr:row>
                    <xdr:rowOff>22860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175260</xdr:rowOff>
                  </from>
                  <to>
                    <xdr:col>3</xdr:col>
                    <xdr:colOff>1409700</xdr:colOff>
                    <xdr:row>16</xdr:row>
                    <xdr:rowOff>22860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121920</xdr:colOff>
                    <xdr:row>15</xdr:row>
                    <xdr:rowOff>175260</xdr:rowOff>
                  </from>
                  <to>
                    <xdr:col>3</xdr:col>
                    <xdr:colOff>952500</xdr:colOff>
                    <xdr:row>17</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2000000}">
          <x14:formula1>
            <xm:f>Konstantos!$A$2:$A$5</xm:f>
          </x14:formula1>
          <xm:sqref>C12:D12</xm:sqref>
        </x14:dataValidation>
        <x14:dataValidation type="list" allowBlank="1" showInputMessage="1" showErrorMessage="1" xr:uid="{00000000-0002-0000-0000-000003000000}">
          <x14:formula1>
            <xm:f>Konstantos!$A$8:$A$10</xm:f>
          </x14:formula1>
          <xm:sqref>C13:D13</xm:sqref>
        </x14:dataValidation>
        <x14:dataValidation type="list" allowBlank="1" showInputMessage="1" showErrorMessage="1" xr:uid="{00000000-0002-0000-0000-000004000000}">
          <x14:formula1>
            <xm:f>Konstantos!$A$18:$A$21</xm:f>
          </x14:formula1>
          <xm:sqref>C42:D42</xm:sqref>
        </x14:dataValidation>
        <x14:dataValidation type="list" allowBlank="1" showInputMessage="1" showErrorMessage="1" xr:uid="{00000000-0002-0000-0000-000005000000}">
          <x14:formula1>
            <xm:f>Konstantos!$A$24:$A$31</xm:f>
          </x14:formula1>
          <xm:sqref>C50:D50</xm:sqref>
        </x14:dataValidation>
        <x14:dataValidation type="list" allowBlank="1" showInputMessage="1" showErrorMessage="1" xr:uid="{00000000-0002-0000-0000-000006000000}">
          <x14:formula1>
            <xm:f>Konstantos!$A$34:$A$40</xm:f>
          </x14:formula1>
          <xm:sqref>C54:D54</xm:sqref>
        </x14:dataValidation>
        <x14:dataValidation type="list" allowBlank="1" showInputMessage="1" showErrorMessage="1" xr:uid="{00000000-0002-0000-0000-000007000000}">
          <x14:formula1>
            <xm:f>Konstantos!$A$48:$A$51</xm:f>
          </x14:formula1>
          <xm:sqref>C58:D58 C62:D62</xm:sqref>
        </x14:dataValidation>
        <x14:dataValidation type="list" allowBlank="1" showInputMessage="1" showErrorMessage="1" xr:uid="{00000000-0002-0000-0000-000008000000}">
          <x14:formula1>
            <xm:f>Konstantos!$A$43:$A$45</xm:f>
          </x14:formula1>
          <xm:sqref>C56:D56</xm:sqref>
        </x14:dataValidation>
        <x14:dataValidation type="list" allowBlank="1" showInputMessage="1" showErrorMessage="1" xr:uid="{00000000-0002-0000-0000-000009000000}">
          <x14:formula1>
            <xm:f>Konstantos!$A$13:$A$15</xm:f>
          </x14:formula1>
          <xm:sqref>C14:D14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9"/>
  <sheetViews>
    <sheetView workbookViewId="0">
      <selection activeCell="M15" sqref="M15"/>
    </sheetView>
  </sheetViews>
  <sheetFormatPr defaultRowHeight="14.4" x14ac:dyDescent="0.3"/>
  <cols>
    <col min="2" max="2" width="29.88671875" style="1" customWidth="1"/>
    <col min="3" max="3" width="14.109375" style="1" customWidth="1"/>
    <col min="4" max="4" width="12.44140625" customWidth="1"/>
    <col min="5" max="5" width="12" customWidth="1"/>
    <col min="6" max="6" width="10.6640625" customWidth="1"/>
    <col min="7" max="7" width="10.5546875" customWidth="1"/>
    <col min="8" max="8" width="10.6640625" customWidth="1"/>
    <col min="9" max="9" width="9.88671875" customWidth="1"/>
    <col min="10" max="10" width="10.44140625" customWidth="1"/>
    <col min="11" max="11" width="10.33203125" customWidth="1"/>
    <col min="12" max="12" width="10.88671875" customWidth="1"/>
  </cols>
  <sheetData>
    <row r="1" spans="1:12" x14ac:dyDescent="0.3">
      <c r="A1" s="28" t="s">
        <v>584</v>
      </c>
    </row>
    <row r="2" spans="1:12" ht="31.95" customHeight="1" x14ac:dyDescent="0.3">
      <c r="B2" s="1" t="s">
        <v>322</v>
      </c>
      <c r="C2" s="1" t="str">
        <f>'6'!C3</f>
        <v>Užpildykite 1.1.2 punktą</v>
      </c>
      <c r="D2">
        <f>'6'!D5</f>
        <v>1</v>
      </c>
      <c r="E2">
        <f>'6'!E5</f>
        <v>2</v>
      </c>
      <c r="F2">
        <f>'6'!F5</f>
        <v>3</v>
      </c>
      <c r="G2">
        <f>'6'!G5</f>
        <v>1</v>
      </c>
      <c r="H2">
        <f>'6'!H5</f>
        <v>2</v>
      </c>
      <c r="I2">
        <f>'6'!I5</f>
        <v>3</v>
      </c>
      <c r="J2" t="str">
        <f>'6'!J5</f>
        <v>-</v>
      </c>
      <c r="K2" t="str">
        <f>'6'!K5</f>
        <v>-</v>
      </c>
    </row>
    <row r="3" spans="1:12" x14ac:dyDescent="0.3">
      <c r="A3">
        <f>'6'!A7</f>
        <v>0</v>
      </c>
      <c r="B3" s="1" t="str">
        <f>'6'!B7</f>
        <v>TURTAS</v>
      </c>
      <c r="C3">
        <f>'6'!C7</f>
        <v>0</v>
      </c>
      <c r="D3">
        <f>'6'!D7</f>
        <v>0</v>
      </c>
      <c r="E3">
        <f>'6'!E7</f>
        <v>0</v>
      </c>
      <c r="F3">
        <f>'6'!F7</f>
        <v>0</v>
      </c>
      <c r="G3">
        <f>'6'!G7</f>
        <v>0</v>
      </c>
      <c r="H3">
        <f>'6'!H7</f>
        <v>0</v>
      </c>
      <c r="I3">
        <f>'6'!I7</f>
        <v>0</v>
      </c>
      <c r="J3">
        <f>'6'!J7</f>
        <v>0</v>
      </c>
      <c r="K3">
        <f>'6'!K7</f>
        <v>0</v>
      </c>
    </row>
    <row r="4" spans="1:12" ht="27" customHeight="1" x14ac:dyDescent="0.3">
      <c r="A4">
        <f>'6'!A34</f>
        <v>0</v>
      </c>
      <c r="B4" t="str">
        <f>'6'!B34</f>
        <v>NUOSAVAS KAPITALAS IR ĮSIPAREIGOJIMAI</v>
      </c>
      <c r="C4">
        <f>'6'!C34</f>
        <v>0</v>
      </c>
      <c r="D4">
        <f>'6'!D34</f>
        <v>0</v>
      </c>
      <c r="E4">
        <f>'6'!E34</f>
        <v>0</v>
      </c>
      <c r="F4">
        <f>'6'!F34</f>
        <v>0</v>
      </c>
      <c r="G4">
        <f>'6'!G34</f>
        <v>0</v>
      </c>
      <c r="H4">
        <f>'6'!H34</f>
        <v>0</v>
      </c>
      <c r="I4">
        <f>'6'!I34</f>
        <v>0</v>
      </c>
      <c r="J4">
        <f>'6'!J34</f>
        <v>0</v>
      </c>
      <c r="K4">
        <f>'6'!K34</f>
        <v>0</v>
      </c>
    </row>
    <row r="5" spans="1:12" s="28" customFormat="1" ht="15" customHeight="1" x14ac:dyDescent="0.3">
      <c r="B5" s="40" t="s">
        <v>323</v>
      </c>
      <c r="C5" s="63" t="str">
        <f>IF(C3-C4=0, "Gerai", "Blogai")</f>
        <v>Gerai</v>
      </c>
      <c r="D5" s="63" t="str">
        <f t="shared" ref="D5:K5" si="0">IF(D3-D4=0, "Gerai", "Blogai")</f>
        <v>Gerai</v>
      </c>
      <c r="E5" s="63" t="str">
        <f t="shared" si="0"/>
        <v>Gerai</v>
      </c>
      <c r="F5" s="63" t="str">
        <f t="shared" si="0"/>
        <v>Gerai</v>
      </c>
      <c r="G5" s="63" t="str">
        <f t="shared" si="0"/>
        <v>Gerai</v>
      </c>
      <c r="H5" s="63" t="str">
        <f t="shared" si="0"/>
        <v>Gerai</v>
      </c>
      <c r="I5" s="63" t="str">
        <f t="shared" si="0"/>
        <v>Gerai</v>
      </c>
      <c r="J5" s="63" t="str">
        <f t="shared" si="0"/>
        <v>Gerai</v>
      </c>
      <c r="K5" s="63" t="str">
        <f t="shared" si="0"/>
        <v>Gerai</v>
      </c>
    </row>
    <row r="8" spans="1:12" x14ac:dyDescent="0.3">
      <c r="A8" s="28" t="s">
        <v>585</v>
      </c>
    </row>
    <row r="9" spans="1:12" ht="28.8" x14ac:dyDescent="0.3">
      <c r="B9" s="1" t="s">
        <v>322</v>
      </c>
      <c r="C9" s="1" t="str">
        <f>'6'!C3</f>
        <v>Užpildykite 1.1.2 punktą</v>
      </c>
      <c r="D9">
        <f>'6'!D5</f>
        <v>1</v>
      </c>
      <c r="E9">
        <f>'6'!E5</f>
        <v>2</v>
      </c>
      <c r="F9">
        <f>'6'!F5</f>
        <v>3</v>
      </c>
      <c r="G9">
        <f>'6'!G5</f>
        <v>1</v>
      </c>
      <c r="H9">
        <f>'6'!H5</f>
        <v>2</v>
      </c>
      <c r="I9">
        <f>'6'!I5</f>
        <v>3</v>
      </c>
      <c r="J9" t="str">
        <f>'6'!J5</f>
        <v>-</v>
      </c>
      <c r="K9" t="str">
        <f>'6'!K5</f>
        <v>-</v>
      </c>
    </row>
    <row r="10" spans="1:12" x14ac:dyDescent="0.3">
      <c r="A10" t="str">
        <f>'6'!A10</f>
        <v>2.</v>
      </c>
      <c r="B10" t="str">
        <f>'6'!B10</f>
        <v>MATERIALUSIS TURTAS</v>
      </c>
      <c r="C10">
        <f>'6'!C10</f>
        <v>0</v>
      </c>
      <c r="D10">
        <f>'6'!D10</f>
        <v>0</v>
      </c>
      <c r="E10">
        <f>'6'!E10</f>
        <v>0</v>
      </c>
      <c r="F10">
        <f>'6'!F10</f>
        <v>0</v>
      </c>
      <c r="G10">
        <f>'6'!G10</f>
        <v>0</v>
      </c>
      <c r="H10">
        <f>'6'!H10</f>
        <v>0</v>
      </c>
      <c r="I10">
        <f>'6'!I10</f>
        <v>0</v>
      </c>
      <c r="J10">
        <f>'6'!J10</f>
        <v>0</v>
      </c>
      <c r="K10">
        <f>'6'!K10</f>
        <v>0</v>
      </c>
    </row>
    <row r="11" spans="1:12" s="28" customFormat="1" x14ac:dyDescent="0.3">
      <c r="B11" s="40" t="s">
        <v>323</v>
      </c>
      <c r="C11" s="62" t="str">
        <f>IF(C10&gt;0, "Gerai", "Blogai")</f>
        <v>Blogai</v>
      </c>
      <c r="D11" s="62" t="str">
        <f t="shared" ref="D11:K11" si="1">IF(D10&gt;0, "Gerai", "Blogai")</f>
        <v>Blogai</v>
      </c>
      <c r="E11" s="62" t="str">
        <f>IF(E9&gt;0, IF(E10&gt;0, "Gerai", "Blogai"), "")</f>
        <v>Blogai</v>
      </c>
      <c r="F11" s="62" t="str">
        <f>IF(F9&gt;0, IF(F10&gt;0, "Gerai", "Blogai"), "")</f>
        <v>Blogai</v>
      </c>
      <c r="G11" s="62" t="str">
        <f>IF(G10&gt;0, "Gerai", "Blogai")</f>
        <v>Blogai</v>
      </c>
      <c r="H11" s="62" t="str">
        <f t="shared" si="1"/>
        <v>Blogai</v>
      </c>
      <c r="I11" s="62" t="str">
        <f t="shared" si="1"/>
        <v>Blogai</v>
      </c>
      <c r="J11" s="62" t="str">
        <f t="shared" si="1"/>
        <v>Blogai</v>
      </c>
      <c r="K11" s="62" t="str">
        <f t="shared" si="1"/>
        <v>Blogai</v>
      </c>
    </row>
    <row r="14" spans="1:12" x14ac:dyDescent="0.3">
      <c r="A14" s="28" t="s">
        <v>586</v>
      </c>
    </row>
    <row r="15" spans="1:12" ht="43.95" customHeight="1" x14ac:dyDescent="0.3">
      <c r="A15" s="28"/>
      <c r="C15" s="1" t="str">
        <f>'7'!C3</f>
        <v>Praėję ataskaitiniai metai &lt;...&gt;</v>
      </c>
      <c r="D15" s="1" t="str">
        <f>'7'!D3</f>
        <v>Užpildykite 1.1.2 punktą</v>
      </c>
      <c r="E15" s="1">
        <f>'7'!E5</f>
        <v>1</v>
      </c>
      <c r="F15" s="1">
        <f>'7'!F5</f>
        <v>2</v>
      </c>
      <c r="G15" s="1">
        <f>'7'!G5</f>
        <v>3</v>
      </c>
      <c r="H15" s="1">
        <f>'7'!H5</f>
        <v>1</v>
      </c>
      <c r="I15" s="1">
        <f>'7'!I5</f>
        <v>2</v>
      </c>
      <c r="J15" s="1">
        <f>'7'!J5</f>
        <v>3</v>
      </c>
      <c r="K15" s="1" t="str">
        <f>'7'!K5</f>
        <v>-</v>
      </c>
      <c r="L15" s="1" t="str">
        <f>'7'!L5</f>
        <v>-</v>
      </c>
    </row>
    <row r="16" spans="1:12" ht="14.4" customHeight="1" x14ac:dyDescent="0.3">
      <c r="A16" t="str">
        <f>'7'!A6</f>
        <v>7.1.</v>
      </c>
      <c r="B16" t="str">
        <f>'7'!B6</f>
        <v>Skolos rodiklis</v>
      </c>
      <c r="C16" s="90">
        <f>'7'!C6</f>
        <v>0</v>
      </c>
      <c r="D16" s="90">
        <f>'7'!D6</f>
        <v>0</v>
      </c>
      <c r="E16" s="90">
        <f>'7'!E6</f>
        <v>0</v>
      </c>
      <c r="F16" s="90">
        <f>'7'!F6</f>
        <v>0</v>
      </c>
      <c r="G16" s="90">
        <f>'7'!G6</f>
        <v>0</v>
      </c>
      <c r="H16" s="90">
        <f>'7'!H6</f>
        <v>0</v>
      </c>
      <c r="I16" s="90">
        <f>'7'!I6</f>
        <v>0</v>
      </c>
      <c r="J16" s="90">
        <f>'7'!J6</f>
        <v>0</v>
      </c>
      <c r="K16" s="90">
        <f>'7'!K6</f>
        <v>0</v>
      </c>
      <c r="L16" s="90">
        <f>'7'!L6</f>
        <v>0</v>
      </c>
    </row>
    <row r="17" spans="1:12" s="28" customFormat="1" x14ac:dyDescent="0.3">
      <c r="A17" s="28" t="str">
        <f>'7'!A6</f>
        <v>7.1.</v>
      </c>
      <c r="B17" s="28" t="str">
        <f>'7'!B6</f>
        <v>Skolos rodiklis</v>
      </c>
      <c r="C17" s="62" t="str">
        <f t="shared" ref="C17:L17" si="2">IF(C16&lt;=0.6, "Gerai", "Blogai")</f>
        <v>Gerai</v>
      </c>
      <c r="D17" s="62" t="str">
        <f t="shared" si="2"/>
        <v>Gerai</v>
      </c>
      <c r="E17" s="62" t="str">
        <f t="shared" si="2"/>
        <v>Gerai</v>
      </c>
      <c r="F17" s="62" t="str">
        <f t="shared" si="2"/>
        <v>Gerai</v>
      </c>
      <c r="G17" s="62" t="str">
        <f t="shared" si="2"/>
        <v>Gerai</v>
      </c>
      <c r="H17" s="62" t="str">
        <f t="shared" si="2"/>
        <v>Gerai</v>
      </c>
      <c r="I17" s="62" t="str">
        <f t="shared" si="2"/>
        <v>Gerai</v>
      </c>
      <c r="J17" s="62" t="str">
        <f t="shared" si="2"/>
        <v>Gerai</v>
      </c>
      <c r="K17" s="62" t="str">
        <f t="shared" si="2"/>
        <v>Gerai</v>
      </c>
      <c r="L17" s="62" t="str">
        <f t="shared" si="2"/>
        <v>Gerai</v>
      </c>
    </row>
    <row r="18" spans="1:12" s="106" customFormat="1" ht="24" x14ac:dyDescent="0.25">
      <c r="A18" s="106" t="s">
        <v>563</v>
      </c>
      <c r="B18" s="106" t="s">
        <v>565</v>
      </c>
      <c r="C18" s="107" t="s">
        <v>353</v>
      </c>
      <c r="D18" s="107" t="s">
        <v>567</v>
      </c>
      <c r="E18" s="107"/>
      <c r="F18" s="107"/>
      <c r="G18" s="107"/>
      <c r="H18" s="107" t="s">
        <v>353</v>
      </c>
      <c r="I18" s="107" t="s">
        <v>353</v>
      </c>
      <c r="J18" s="107" t="s">
        <v>353</v>
      </c>
      <c r="K18" s="107" t="s">
        <v>353</v>
      </c>
      <c r="L18" s="107" t="s">
        <v>353</v>
      </c>
    </row>
    <row r="19" spans="1:12" s="106" customFormat="1" ht="48" x14ac:dyDescent="0.25">
      <c r="A19" s="106" t="s">
        <v>564</v>
      </c>
      <c r="B19" s="106" t="s">
        <v>566</v>
      </c>
      <c r="C19" s="107"/>
      <c r="D19" s="107" t="s">
        <v>353</v>
      </c>
      <c r="E19" s="107" t="s">
        <v>568</v>
      </c>
      <c r="F19" s="107"/>
      <c r="G19" s="107"/>
      <c r="H19" s="107" t="s">
        <v>353</v>
      </c>
      <c r="I19" s="107" t="s">
        <v>353</v>
      </c>
      <c r="J19" s="107" t="s">
        <v>353</v>
      </c>
      <c r="K19" s="107" t="s">
        <v>353</v>
      </c>
      <c r="L19" s="107" t="s">
        <v>353</v>
      </c>
    </row>
  </sheetData>
  <sheetProtection sheet="1" objects="1" scenarios="1"/>
  <conditionalFormatting sqref="A1:XFD1048576">
    <cfRule type="cellIs" dxfId="2" priority="10" operator="equal">
      <formula>"Blogai"</formula>
    </cfRule>
    <cfRule type="cellIs" dxfId="1" priority="11" operator="equal">
      <formula>"Gerai"</formula>
    </cfRule>
  </conditionalFormatting>
  <conditionalFormatting sqref="A14:K16 D15:L16">
    <cfRule type="cellIs" dxfId="0" priority="5" operator="equal">
      <formula>"Blogai"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74"/>
  <sheetViews>
    <sheetView topLeftCell="A10" workbookViewId="0">
      <selection activeCell="A35" sqref="A35"/>
    </sheetView>
  </sheetViews>
  <sheetFormatPr defaultRowHeight="14.4" x14ac:dyDescent="0.3"/>
  <sheetData>
    <row r="1" spans="1:1" s="28" customFormat="1" x14ac:dyDescent="0.3">
      <c r="A1" s="28" t="s">
        <v>5</v>
      </c>
    </row>
    <row r="2" spans="1:1" s="28" customFormat="1" x14ac:dyDescent="0.3">
      <c r="A2" t="s">
        <v>223</v>
      </c>
    </row>
    <row r="3" spans="1:1" x14ac:dyDescent="0.3">
      <c r="A3" t="s">
        <v>541</v>
      </c>
    </row>
    <row r="4" spans="1:1" x14ac:dyDescent="0.3">
      <c r="A4" t="s">
        <v>542</v>
      </c>
    </row>
    <row r="5" spans="1:1" x14ac:dyDescent="0.3">
      <c r="A5" t="s">
        <v>543</v>
      </c>
    </row>
    <row r="7" spans="1:1" x14ac:dyDescent="0.3">
      <c r="A7" s="28" t="s">
        <v>7</v>
      </c>
    </row>
    <row r="8" spans="1:1" x14ac:dyDescent="0.3">
      <c r="A8" t="s">
        <v>223</v>
      </c>
    </row>
    <row r="9" spans="1:1" x14ac:dyDescent="0.3">
      <c r="A9" t="s">
        <v>212</v>
      </c>
    </row>
    <row r="10" spans="1:1" x14ac:dyDescent="0.3">
      <c r="A10" t="s">
        <v>213</v>
      </c>
    </row>
    <row r="12" spans="1:1" x14ac:dyDescent="0.3">
      <c r="A12" s="28" t="s">
        <v>9</v>
      </c>
    </row>
    <row r="13" spans="1:1" x14ac:dyDescent="0.3">
      <c r="A13" t="s">
        <v>223</v>
      </c>
    </row>
    <row r="14" spans="1:1" x14ac:dyDescent="0.3">
      <c r="A14" t="s">
        <v>211</v>
      </c>
    </row>
    <row r="15" spans="1:1" x14ac:dyDescent="0.3">
      <c r="A15" t="s">
        <v>243</v>
      </c>
    </row>
    <row r="17" spans="1:2" s="28" customFormat="1" x14ac:dyDescent="0.3">
      <c r="A17" s="28" t="s">
        <v>214</v>
      </c>
    </row>
    <row r="18" spans="1:2" x14ac:dyDescent="0.3">
      <c r="A18" t="s">
        <v>223</v>
      </c>
    </row>
    <row r="19" spans="1:2" ht="14.4" customHeight="1" x14ac:dyDescent="0.3">
      <c r="A19" t="s">
        <v>215</v>
      </c>
    </row>
    <row r="20" spans="1:2" ht="14.4" customHeight="1" x14ac:dyDescent="0.3">
      <c r="A20" t="s">
        <v>216</v>
      </c>
    </row>
    <row r="21" spans="1:2" ht="14.4" customHeight="1" x14ac:dyDescent="0.3">
      <c r="A21" t="s">
        <v>217</v>
      </c>
    </row>
    <row r="23" spans="1:2" x14ac:dyDescent="0.3">
      <c r="A23" s="28" t="s">
        <v>34</v>
      </c>
    </row>
    <row r="24" spans="1:2" x14ac:dyDescent="0.3">
      <c r="A24" t="s">
        <v>223</v>
      </c>
    </row>
    <row r="25" spans="1:2" s="28" customFormat="1" ht="14.4" customHeight="1" x14ac:dyDescent="0.3">
      <c r="A25" t="s">
        <v>226</v>
      </c>
    </row>
    <row r="26" spans="1:2" s="28" customFormat="1" ht="14.4" customHeight="1" x14ac:dyDescent="0.3">
      <c r="A26" t="s">
        <v>227</v>
      </c>
    </row>
    <row r="27" spans="1:2" s="28" customFormat="1" ht="14.4" customHeight="1" x14ac:dyDescent="0.3">
      <c r="A27" t="s">
        <v>228</v>
      </c>
    </row>
    <row r="28" spans="1:2" s="28" customFormat="1" ht="14.4" customHeight="1" x14ac:dyDescent="0.3">
      <c r="A28" t="s">
        <v>229</v>
      </c>
    </row>
    <row r="29" spans="1:2" s="28" customFormat="1" ht="14.4" customHeight="1" x14ac:dyDescent="0.3">
      <c r="A29" t="s">
        <v>230</v>
      </c>
    </row>
    <row r="30" spans="1:2" s="28" customFormat="1" ht="14.4" customHeight="1" x14ac:dyDescent="0.3">
      <c r="A30" t="s">
        <v>231</v>
      </c>
    </row>
    <row r="31" spans="1:2" s="28" customFormat="1" ht="14.4" customHeight="1" x14ac:dyDescent="0.3">
      <c r="A31" t="s">
        <v>224</v>
      </c>
    </row>
    <row r="32" spans="1:2" x14ac:dyDescent="0.3">
      <c r="A32" s="43"/>
      <c r="B32" s="43"/>
    </row>
    <row r="33" spans="1:1" s="28" customFormat="1" x14ac:dyDescent="0.3">
      <c r="A33" s="28" t="s">
        <v>38</v>
      </c>
    </row>
    <row r="34" spans="1:1" s="28" customFormat="1" x14ac:dyDescent="0.3">
      <c r="A34" t="s">
        <v>223</v>
      </c>
    </row>
    <row r="35" spans="1:1" ht="14.4" customHeight="1" x14ac:dyDescent="0.3">
      <c r="A35" t="s">
        <v>544</v>
      </c>
    </row>
    <row r="36" spans="1:1" ht="14.4" customHeight="1" x14ac:dyDescent="0.3">
      <c r="A36" t="s">
        <v>545</v>
      </c>
    </row>
    <row r="37" spans="1:1" ht="14.4" customHeight="1" x14ac:dyDescent="0.3">
      <c r="A37" t="s">
        <v>225</v>
      </c>
    </row>
    <row r="38" spans="1:1" ht="14.4" customHeight="1" x14ac:dyDescent="0.3"/>
    <row r="39" spans="1:1" ht="14.4" customHeight="1" x14ac:dyDescent="0.3"/>
    <row r="40" spans="1:1" ht="14.4" customHeight="1" x14ac:dyDescent="0.3"/>
    <row r="42" spans="1:1" s="28" customFormat="1" x14ac:dyDescent="0.3">
      <c r="A42" s="28" t="s">
        <v>40</v>
      </c>
    </row>
    <row r="43" spans="1:1" x14ac:dyDescent="0.3">
      <c r="A43" t="s">
        <v>223</v>
      </c>
    </row>
    <row r="44" spans="1:1" ht="14.4" customHeight="1" x14ac:dyDescent="0.3">
      <c r="A44" t="s">
        <v>232</v>
      </c>
    </row>
    <row r="45" spans="1:1" ht="14.4" customHeight="1" x14ac:dyDescent="0.3">
      <c r="A45" t="s">
        <v>233</v>
      </c>
    </row>
    <row r="47" spans="1:1" s="28" customFormat="1" x14ac:dyDescent="0.3">
      <c r="A47" s="28" t="s">
        <v>220</v>
      </c>
    </row>
    <row r="48" spans="1:1" x14ac:dyDescent="0.3">
      <c r="A48" t="s">
        <v>223</v>
      </c>
    </row>
    <row r="49" spans="1:1" ht="14.4" customHeight="1" x14ac:dyDescent="0.3">
      <c r="A49" t="s">
        <v>234</v>
      </c>
    </row>
    <row r="50" spans="1:1" ht="14.4" customHeight="1" x14ac:dyDescent="0.3">
      <c r="A50" t="s">
        <v>235</v>
      </c>
    </row>
    <row r="51" spans="1:1" ht="14.4" customHeight="1" x14ac:dyDescent="0.3">
      <c r="A51" t="s">
        <v>236</v>
      </c>
    </row>
    <row r="54" spans="1:1" s="28" customFormat="1" x14ac:dyDescent="0.3">
      <c r="A54" s="28" t="s">
        <v>221</v>
      </c>
    </row>
    <row r="55" spans="1:1" x14ac:dyDescent="0.3">
      <c r="A55" t="s">
        <v>223</v>
      </c>
    </row>
    <row r="56" spans="1:1" ht="14.4" customHeight="1" x14ac:dyDescent="0.3">
      <c r="A56" t="s">
        <v>237</v>
      </c>
    </row>
    <row r="57" spans="1:1" ht="14.4" customHeight="1" x14ac:dyDescent="0.3">
      <c r="A57" t="s">
        <v>238</v>
      </c>
    </row>
    <row r="60" spans="1:1" s="28" customFormat="1" x14ac:dyDescent="0.3">
      <c r="A60" s="28" t="s">
        <v>222</v>
      </c>
    </row>
    <row r="61" spans="1:1" x14ac:dyDescent="0.3">
      <c r="A61" t="s">
        <v>223</v>
      </c>
    </row>
    <row r="62" spans="1:1" ht="14.4" customHeight="1" x14ac:dyDescent="0.3">
      <c r="A62" t="s">
        <v>239</v>
      </c>
    </row>
    <row r="63" spans="1:1" ht="14.4" customHeight="1" x14ac:dyDescent="0.3">
      <c r="A63" t="s">
        <v>240</v>
      </c>
    </row>
    <row r="65" spans="1:1" s="28" customFormat="1" x14ac:dyDescent="0.3">
      <c r="A65" s="28" t="s">
        <v>43</v>
      </c>
    </row>
    <row r="66" spans="1:1" x14ac:dyDescent="0.3">
      <c r="A66" t="s">
        <v>223</v>
      </c>
    </row>
    <row r="67" spans="1:1" ht="14.4" customHeight="1" x14ac:dyDescent="0.3">
      <c r="A67" t="s">
        <v>241</v>
      </c>
    </row>
    <row r="68" spans="1:1" ht="14.4" customHeight="1" x14ac:dyDescent="0.3">
      <c r="A68" t="s">
        <v>242</v>
      </c>
    </row>
    <row r="70" spans="1:1" s="28" customFormat="1" x14ac:dyDescent="0.3">
      <c r="A70" s="28" t="s">
        <v>85</v>
      </c>
    </row>
    <row r="71" spans="1:1" x14ac:dyDescent="0.3">
      <c r="A71" t="s">
        <v>223</v>
      </c>
    </row>
    <row r="72" spans="1:1" x14ac:dyDescent="0.3">
      <c r="A72" t="s">
        <v>244</v>
      </c>
    </row>
    <row r="73" spans="1:1" x14ac:dyDescent="0.3">
      <c r="A73" t="s">
        <v>245</v>
      </c>
    </row>
    <row r="74" spans="1:1" x14ac:dyDescent="0.3">
      <c r="A74" t="s">
        <v>246</v>
      </c>
    </row>
  </sheetData>
  <sheetProtection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9"/>
  <sheetViews>
    <sheetView topLeftCell="A18" workbookViewId="0">
      <selection activeCell="C19" sqref="C19"/>
    </sheetView>
  </sheetViews>
  <sheetFormatPr defaultColWidth="8.88671875" defaultRowHeight="14.4" x14ac:dyDescent="0.3"/>
  <cols>
    <col min="1" max="1" width="7.33203125" style="9" customWidth="1"/>
    <col min="2" max="2" width="28.6640625" style="9" customWidth="1"/>
    <col min="3" max="3" width="48.5546875" style="9" customWidth="1"/>
    <col min="4" max="4" width="52.6640625" style="9" customWidth="1"/>
    <col min="5" max="16384" width="8.88671875" style="10"/>
  </cols>
  <sheetData>
    <row r="1" spans="1:4" ht="35.25" customHeight="1" x14ac:dyDescent="0.3">
      <c r="A1" s="4" t="s">
        <v>45</v>
      </c>
      <c r="B1" s="145" t="s">
        <v>46</v>
      </c>
      <c r="C1" s="145"/>
      <c r="D1" s="145"/>
    </row>
    <row r="2" spans="1:4" s="11" customFormat="1" ht="28.8" x14ac:dyDescent="0.3">
      <c r="A2" s="7" t="s">
        <v>51</v>
      </c>
      <c r="B2" s="7" t="s">
        <v>52</v>
      </c>
      <c r="C2" s="7" t="s">
        <v>53</v>
      </c>
      <c r="D2" s="7" t="s">
        <v>54</v>
      </c>
    </row>
    <row r="3" spans="1:4" x14ac:dyDescent="0.3">
      <c r="A3" s="6" t="s">
        <v>55</v>
      </c>
      <c r="B3" s="159" t="s">
        <v>56</v>
      </c>
      <c r="C3" s="159"/>
      <c r="D3" s="159"/>
    </row>
    <row r="4" spans="1:4" x14ac:dyDescent="0.3">
      <c r="A4" s="131" t="s">
        <v>57</v>
      </c>
      <c r="B4" s="129" t="s">
        <v>594</v>
      </c>
      <c r="C4" s="129"/>
      <c r="D4" s="129"/>
    </row>
    <row r="5" spans="1:4" x14ac:dyDescent="0.3">
      <c r="A5" s="5" t="s">
        <v>595</v>
      </c>
      <c r="B5" s="5" t="s">
        <v>58</v>
      </c>
      <c r="C5" s="47"/>
      <c r="D5" s="33"/>
    </row>
    <row r="6" spans="1:4" ht="61.2" customHeight="1" x14ac:dyDescent="0.3">
      <c r="A6" s="5" t="s">
        <v>596</v>
      </c>
      <c r="B6" s="5" t="s">
        <v>60</v>
      </c>
      <c r="C6" s="33"/>
      <c r="D6" s="33"/>
    </row>
    <row r="7" spans="1:4" ht="70.95" customHeight="1" x14ac:dyDescent="0.3">
      <c r="A7" s="5" t="s">
        <v>597</v>
      </c>
      <c r="B7" s="5" t="s">
        <v>73</v>
      </c>
      <c r="C7" s="33"/>
      <c r="D7" s="33"/>
    </row>
    <row r="8" spans="1:4" x14ac:dyDescent="0.3">
      <c r="A8" s="132" t="s">
        <v>59</v>
      </c>
      <c r="B8" s="133" t="s">
        <v>598</v>
      </c>
      <c r="C8" s="134"/>
      <c r="D8" s="134"/>
    </row>
    <row r="9" spans="1:4" ht="61.95" customHeight="1" x14ac:dyDescent="0.3">
      <c r="A9" s="5" t="s">
        <v>599</v>
      </c>
      <c r="B9" s="5" t="s">
        <v>63</v>
      </c>
      <c r="C9" s="33"/>
      <c r="D9" s="33"/>
    </row>
    <row r="10" spans="1:4" ht="82.95" customHeight="1" x14ac:dyDescent="0.3">
      <c r="A10" s="5" t="s">
        <v>600</v>
      </c>
      <c r="B10" s="5" t="s">
        <v>64</v>
      </c>
      <c r="C10" s="33"/>
      <c r="D10" s="33"/>
    </row>
    <row r="11" spans="1:4" ht="76.2" customHeight="1" x14ac:dyDescent="0.3">
      <c r="A11" s="5" t="s">
        <v>601</v>
      </c>
      <c r="B11" s="5" t="s">
        <v>65</v>
      </c>
      <c r="C11" s="33"/>
      <c r="D11" s="33"/>
    </row>
    <row r="12" spans="1:4" ht="21" customHeight="1" x14ac:dyDescent="0.3">
      <c r="A12" s="133" t="s">
        <v>61</v>
      </c>
      <c r="B12" s="133" t="s">
        <v>602</v>
      </c>
      <c r="C12" s="134"/>
      <c r="D12" s="134"/>
    </row>
    <row r="13" spans="1:4" ht="68.400000000000006" customHeight="1" x14ac:dyDescent="0.3">
      <c r="A13" s="5" t="s">
        <v>603</v>
      </c>
      <c r="B13" s="5" t="s">
        <v>66</v>
      </c>
      <c r="C13" s="33"/>
      <c r="D13" s="33"/>
    </row>
    <row r="14" spans="1:4" ht="21" customHeight="1" x14ac:dyDescent="0.3">
      <c r="A14" s="133" t="s">
        <v>62</v>
      </c>
      <c r="B14" s="133" t="s">
        <v>604</v>
      </c>
      <c r="C14" s="134"/>
      <c r="D14" s="134"/>
    </row>
    <row r="15" spans="1:4" ht="64.95" customHeight="1" x14ac:dyDescent="0.3">
      <c r="A15" s="5" t="s">
        <v>605</v>
      </c>
      <c r="B15" s="5" t="s">
        <v>67</v>
      </c>
      <c r="C15" s="33"/>
      <c r="D15" s="33"/>
    </row>
    <row r="16" spans="1:4" ht="77.400000000000006" customHeight="1" x14ac:dyDescent="0.3">
      <c r="A16" s="5" t="s">
        <v>606</v>
      </c>
      <c r="B16" s="5" t="s">
        <v>68</v>
      </c>
      <c r="C16" s="33"/>
      <c r="D16" s="33"/>
    </row>
    <row r="17" spans="1:4" x14ac:dyDescent="0.3">
      <c r="A17" s="6" t="s">
        <v>69</v>
      </c>
      <c r="B17" s="159" t="s">
        <v>70</v>
      </c>
      <c r="C17" s="159"/>
      <c r="D17" s="159"/>
    </row>
    <row r="18" spans="1:4" ht="99" customHeight="1" x14ac:dyDescent="0.3">
      <c r="A18" s="5" t="s">
        <v>71</v>
      </c>
      <c r="B18" s="88" t="s">
        <v>74</v>
      </c>
      <c r="C18" s="33"/>
      <c r="D18" s="33"/>
    </row>
    <row r="19" spans="1:4" ht="102.6" customHeight="1" x14ac:dyDescent="0.3">
      <c r="A19" s="5" t="s">
        <v>72</v>
      </c>
      <c r="B19" s="88" t="s">
        <v>75</v>
      </c>
      <c r="C19" s="33"/>
      <c r="D19" s="33"/>
    </row>
  </sheetData>
  <mergeCells count="3">
    <mergeCell ref="B1:D1"/>
    <mergeCell ref="B3:D3"/>
    <mergeCell ref="B17:D17"/>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0"/>
  <sheetViews>
    <sheetView topLeftCell="A7" workbookViewId="0">
      <selection activeCell="B3" sqref="B3:C3"/>
    </sheetView>
  </sheetViews>
  <sheetFormatPr defaultColWidth="8.88671875" defaultRowHeight="14.4" x14ac:dyDescent="0.3"/>
  <cols>
    <col min="1" max="1" width="8.88671875" style="9"/>
    <col min="2" max="2" width="48.33203125" style="9" customWidth="1"/>
    <col min="3" max="3" width="66.44140625" style="9" customWidth="1"/>
    <col min="4" max="16384" width="8.88671875" style="1"/>
  </cols>
  <sheetData>
    <row r="1" spans="1:3" x14ac:dyDescent="0.3">
      <c r="A1" s="4" t="s">
        <v>77</v>
      </c>
      <c r="B1" s="145" t="s">
        <v>78</v>
      </c>
      <c r="C1" s="145"/>
    </row>
    <row r="2" spans="1:3" x14ac:dyDescent="0.3">
      <c r="A2" s="6" t="s">
        <v>79</v>
      </c>
      <c r="B2" s="159" t="s">
        <v>80</v>
      </c>
      <c r="C2" s="159"/>
    </row>
    <row r="3" spans="1:3" ht="85.95" customHeight="1" x14ac:dyDescent="0.3">
      <c r="A3" s="5" t="s">
        <v>81</v>
      </c>
      <c r="B3" s="144"/>
      <c r="C3" s="144"/>
    </row>
    <row r="4" spans="1:3" x14ac:dyDescent="0.3">
      <c r="A4" s="6" t="s">
        <v>82</v>
      </c>
      <c r="B4" s="159" t="s">
        <v>83</v>
      </c>
      <c r="C4" s="159"/>
    </row>
    <row r="5" spans="1:3" ht="43.95" customHeight="1" x14ac:dyDescent="0.3">
      <c r="A5" s="5" t="s">
        <v>84</v>
      </c>
      <c r="B5" s="5" t="s">
        <v>85</v>
      </c>
      <c r="C5" s="33" t="s">
        <v>223</v>
      </c>
    </row>
    <row r="6" spans="1:3" ht="89.4" customHeight="1" x14ac:dyDescent="0.3">
      <c r="A6" s="5" t="s">
        <v>86</v>
      </c>
      <c r="B6" s="5" t="s">
        <v>87</v>
      </c>
      <c r="C6" s="33"/>
    </row>
    <row r="7" spans="1:3" x14ac:dyDescent="0.3">
      <c r="A7" s="6" t="s">
        <v>88</v>
      </c>
      <c r="B7" s="159" t="s">
        <v>89</v>
      </c>
      <c r="C7" s="159"/>
    </row>
    <row r="8" spans="1:3" ht="67.95" customHeight="1" x14ac:dyDescent="0.3">
      <c r="A8" s="5" t="s">
        <v>90</v>
      </c>
      <c r="B8" s="165"/>
      <c r="C8" s="166"/>
    </row>
    <row r="9" spans="1:3" x14ac:dyDescent="0.3">
      <c r="A9" s="6" t="s">
        <v>91</v>
      </c>
      <c r="B9" s="159" t="s">
        <v>92</v>
      </c>
      <c r="C9" s="159"/>
    </row>
    <row r="10" spans="1:3" ht="78" customHeight="1" x14ac:dyDescent="0.3">
      <c r="A10" s="5" t="s">
        <v>93</v>
      </c>
      <c r="B10" s="144"/>
      <c r="C10" s="144"/>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37"/>
  <sheetViews>
    <sheetView zoomScaleNormal="100" workbookViewId="0">
      <pane ySplit="5" topLeftCell="A144" activePane="bottomLeft" state="frozen"/>
      <selection pane="bottomLeft" activeCell="I6" sqref="I6"/>
    </sheetView>
  </sheetViews>
  <sheetFormatPr defaultColWidth="8.88671875" defaultRowHeight="14.4" x14ac:dyDescent="0.3"/>
  <cols>
    <col min="1" max="1" width="9.33203125" style="10" customWidth="1"/>
    <col min="2" max="2" width="30.44140625" style="10" customWidth="1"/>
    <col min="3" max="3" width="12.88671875" style="10" customWidth="1"/>
    <col min="4" max="4" width="11.33203125" style="10" customWidth="1"/>
    <col min="5" max="5" width="11" style="10" customWidth="1"/>
    <col min="6" max="6" width="11.109375" style="10" customWidth="1"/>
    <col min="7" max="7" width="10.109375" style="10" customWidth="1"/>
    <col min="8" max="10" width="10.33203125" style="10" customWidth="1"/>
    <col min="11" max="11" width="10.44140625" style="10" customWidth="1"/>
    <col min="12" max="12" width="8.88671875" style="10" customWidth="1"/>
    <col min="13" max="16384" width="8.88671875" style="10"/>
  </cols>
  <sheetData>
    <row r="1" spans="1:13" x14ac:dyDescent="0.3">
      <c r="A1" s="4" t="s">
        <v>94</v>
      </c>
      <c r="B1" s="145" t="s">
        <v>95</v>
      </c>
      <c r="C1" s="145"/>
      <c r="D1" s="145"/>
      <c r="E1" s="145"/>
      <c r="F1" s="145"/>
      <c r="G1" s="145"/>
      <c r="H1" s="145"/>
      <c r="I1" s="145"/>
      <c r="J1" s="145"/>
      <c r="K1" s="145"/>
    </row>
    <row r="2" spans="1:13" s="11" customFormat="1" ht="17.25" customHeight="1" x14ac:dyDescent="0.3">
      <c r="A2" s="8" t="s">
        <v>47</v>
      </c>
      <c r="B2" s="8" t="s">
        <v>48</v>
      </c>
      <c r="C2" s="8" t="s">
        <v>49</v>
      </c>
      <c r="D2" s="8" t="s">
        <v>50</v>
      </c>
      <c r="E2" s="8" t="s">
        <v>96</v>
      </c>
      <c r="F2" s="8" t="s">
        <v>97</v>
      </c>
      <c r="G2" s="8" t="s">
        <v>98</v>
      </c>
      <c r="H2" s="8" t="s">
        <v>99</v>
      </c>
      <c r="I2" s="8" t="s">
        <v>100</v>
      </c>
      <c r="J2" s="8" t="s">
        <v>101</v>
      </c>
      <c r="K2" s="8" t="s">
        <v>129</v>
      </c>
    </row>
    <row r="3" spans="1:13" s="12" customFormat="1" ht="26.25" customHeight="1" x14ac:dyDescent="0.3">
      <c r="A3" s="173" t="s">
        <v>102</v>
      </c>
      <c r="B3" s="173" t="s">
        <v>103</v>
      </c>
      <c r="C3" s="174" t="str">
        <f>IF('1'!C13="Verslo plėtra", CONCATENATE("Ataskaitiniai metai - ",TEXT(YEAR('1'!C74)-1,"0000")), IF('1'!C13="Verslo pradžia", "Verslo pradžia - nepildoma", "Užpildykite 1.1.2 punktą"))</f>
        <v>Užpildykite 1.1.2 punktą</v>
      </c>
      <c r="D3" s="173" t="s">
        <v>104</v>
      </c>
      <c r="E3" s="173"/>
      <c r="F3" s="173"/>
      <c r="G3" s="173" t="s">
        <v>105</v>
      </c>
      <c r="H3" s="173"/>
      <c r="I3" s="173"/>
      <c r="J3" s="173"/>
      <c r="K3" s="173"/>
      <c r="M3" s="75"/>
    </row>
    <row r="4" spans="1:13" s="12" customFormat="1" x14ac:dyDescent="0.3">
      <c r="A4" s="173"/>
      <c r="B4" s="173"/>
      <c r="C4" s="175"/>
      <c r="D4" s="16" t="s">
        <v>548</v>
      </c>
      <c r="E4" s="16" t="s">
        <v>107</v>
      </c>
      <c r="F4" s="16" t="s">
        <v>108</v>
      </c>
      <c r="G4" s="16" t="s">
        <v>106</v>
      </c>
      <c r="H4" s="16" t="s">
        <v>107</v>
      </c>
      <c r="I4" s="16" t="s">
        <v>108</v>
      </c>
      <c r="J4" s="16" t="s">
        <v>109</v>
      </c>
      <c r="K4" s="16" t="s">
        <v>110</v>
      </c>
    </row>
    <row r="5" spans="1:13" s="12" customFormat="1" ht="28.2" customHeight="1" x14ac:dyDescent="0.3">
      <c r="A5" s="173"/>
      <c r="B5" s="173"/>
      <c r="C5" s="176"/>
      <c r="D5" s="20">
        <v>1</v>
      </c>
      <c r="E5" s="20">
        <v>2</v>
      </c>
      <c r="F5" s="20">
        <v>3</v>
      </c>
      <c r="G5" s="20">
        <v>1</v>
      </c>
      <c r="H5" s="20">
        <v>2</v>
      </c>
      <c r="I5" s="20">
        <v>3</v>
      </c>
      <c r="J5" s="20" t="s">
        <v>589</v>
      </c>
      <c r="K5" s="20" t="s">
        <v>589</v>
      </c>
    </row>
    <row r="6" spans="1:13" ht="43.95" customHeight="1" x14ac:dyDescent="0.3">
      <c r="A6" s="59" t="s">
        <v>111</v>
      </c>
      <c r="B6" s="4" t="s">
        <v>112</v>
      </c>
      <c r="C6" s="58">
        <f>C7+C28+C45</f>
        <v>0</v>
      </c>
      <c r="D6" s="58">
        <f t="shared" ref="D6:K6" si="0">D7+D28+D45</f>
        <v>0</v>
      </c>
      <c r="E6" s="58">
        <f t="shared" si="0"/>
        <v>0</v>
      </c>
      <c r="F6" s="58">
        <f t="shared" si="0"/>
        <v>0</v>
      </c>
      <c r="G6" s="58">
        <f t="shared" si="0"/>
        <v>0</v>
      </c>
      <c r="H6" s="58">
        <f t="shared" si="0"/>
        <v>0</v>
      </c>
      <c r="I6" s="58">
        <f t="shared" si="0"/>
        <v>0</v>
      </c>
      <c r="J6" s="58">
        <f t="shared" si="0"/>
        <v>0</v>
      </c>
      <c r="K6" s="58">
        <f t="shared" si="0"/>
        <v>0</v>
      </c>
    </row>
    <row r="7" spans="1:13" ht="29.4" customHeight="1" x14ac:dyDescent="0.3">
      <c r="A7" s="4" t="s">
        <v>113</v>
      </c>
      <c r="B7" s="4" t="s">
        <v>250</v>
      </c>
      <c r="C7" s="58">
        <f>C12+C17+C22+C27</f>
        <v>0</v>
      </c>
      <c r="D7" s="58">
        <f t="shared" ref="D7:K7" si="1">D12+D17+D22+D27</f>
        <v>0</v>
      </c>
      <c r="E7" s="58">
        <f t="shared" si="1"/>
        <v>0</v>
      </c>
      <c r="F7" s="58">
        <f t="shared" si="1"/>
        <v>0</v>
      </c>
      <c r="G7" s="58">
        <f t="shared" si="1"/>
        <v>0</v>
      </c>
      <c r="H7" s="58">
        <f t="shared" si="1"/>
        <v>0</v>
      </c>
      <c r="I7" s="58">
        <f t="shared" si="1"/>
        <v>0</v>
      </c>
      <c r="J7" s="58">
        <f t="shared" si="1"/>
        <v>0</v>
      </c>
      <c r="K7" s="58">
        <f t="shared" si="1"/>
        <v>0</v>
      </c>
    </row>
    <row r="8" spans="1:13" s="61" customFormat="1" ht="30" customHeight="1" x14ac:dyDescent="0.3">
      <c r="A8" s="60" t="s">
        <v>255</v>
      </c>
      <c r="B8" s="180" t="s">
        <v>292</v>
      </c>
      <c r="C8" s="181"/>
      <c r="D8" s="181"/>
      <c r="E8" s="181"/>
      <c r="F8" s="181"/>
      <c r="G8" s="181"/>
      <c r="H8" s="181"/>
      <c r="I8" s="181"/>
      <c r="J8" s="181"/>
      <c r="K8" s="182"/>
    </row>
    <row r="9" spans="1:13" s="45" customFormat="1" ht="15" customHeight="1" x14ac:dyDescent="0.3">
      <c r="A9" s="46" t="s">
        <v>251</v>
      </c>
      <c r="B9" s="46" t="s">
        <v>273</v>
      </c>
      <c r="C9" s="48"/>
      <c r="D9" s="48"/>
      <c r="E9" s="48"/>
      <c r="F9" s="48"/>
      <c r="G9" s="48"/>
      <c r="H9" s="48"/>
      <c r="I9" s="48"/>
      <c r="J9" s="48"/>
      <c r="K9" s="48"/>
    </row>
    <row r="10" spans="1:13" s="45" customFormat="1" x14ac:dyDescent="0.3">
      <c r="A10" s="46" t="s">
        <v>252</v>
      </c>
      <c r="B10" s="46" t="s">
        <v>274</v>
      </c>
      <c r="C10" s="48"/>
      <c r="D10" s="48"/>
      <c r="E10" s="48"/>
      <c r="F10" s="48"/>
      <c r="G10" s="48"/>
      <c r="H10" s="48"/>
      <c r="I10" s="48"/>
      <c r="J10" s="48"/>
      <c r="K10" s="48"/>
    </row>
    <row r="11" spans="1:13" s="45" customFormat="1" ht="15.6" customHeight="1" x14ac:dyDescent="0.3">
      <c r="A11" s="46" t="s">
        <v>253</v>
      </c>
      <c r="B11" s="46" t="s">
        <v>275</v>
      </c>
      <c r="C11" s="48"/>
      <c r="D11" s="48"/>
      <c r="E11" s="48"/>
      <c r="F11" s="48"/>
      <c r="G11" s="48"/>
      <c r="H11" s="48"/>
      <c r="I11" s="48"/>
      <c r="J11" s="48"/>
      <c r="K11" s="48"/>
    </row>
    <row r="12" spans="1:13" s="45" customFormat="1" x14ac:dyDescent="0.3">
      <c r="A12" s="46" t="s">
        <v>254</v>
      </c>
      <c r="B12" s="46" t="s">
        <v>114</v>
      </c>
      <c r="C12" s="71">
        <f>C10*C11</f>
        <v>0</v>
      </c>
      <c r="D12" s="71">
        <f t="shared" ref="D12:K12" si="2">D10*D11</f>
        <v>0</v>
      </c>
      <c r="E12" s="71">
        <f t="shared" si="2"/>
        <v>0</v>
      </c>
      <c r="F12" s="71">
        <f t="shared" si="2"/>
        <v>0</v>
      </c>
      <c r="G12" s="71">
        <f t="shared" si="2"/>
        <v>0</v>
      </c>
      <c r="H12" s="71">
        <f t="shared" si="2"/>
        <v>0</v>
      </c>
      <c r="I12" s="71">
        <f t="shared" si="2"/>
        <v>0</v>
      </c>
      <c r="J12" s="71">
        <f t="shared" si="2"/>
        <v>0</v>
      </c>
      <c r="K12" s="71">
        <f t="shared" si="2"/>
        <v>0</v>
      </c>
    </row>
    <row r="13" spans="1:13" s="61" customFormat="1" ht="28.2" customHeight="1" x14ac:dyDescent="0.3">
      <c r="A13" s="60" t="s">
        <v>261</v>
      </c>
      <c r="B13" s="180" t="s">
        <v>292</v>
      </c>
      <c r="C13" s="181"/>
      <c r="D13" s="181"/>
      <c r="E13" s="181"/>
      <c r="F13" s="181"/>
      <c r="G13" s="181"/>
      <c r="H13" s="181"/>
      <c r="I13" s="181"/>
      <c r="J13" s="181"/>
      <c r="K13" s="182"/>
    </row>
    <row r="14" spans="1:13" s="45" customFormat="1" ht="13.95" customHeight="1" x14ac:dyDescent="0.3">
      <c r="A14" s="46" t="s">
        <v>256</v>
      </c>
      <c r="B14" s="46" t="s">
        <v>273</v>
      </c>
      <c r="C14" s="48"/>
      <c r="D14" s="48"/>
      <c r="E14" s="48"/>
      <c r="F14" s="48"/>
      <c r="G14" s="48"/>
      <c r="H14" s="48"/>
      <c r="I14" s="48"/>
      <c r="J14" s="48"/>
      <c r="K14" s="48"/>
    </row>
    <row r="15" spans="1:13" s="45" customFormat="1" x14ac:dyDescent="0.3">
      <c r="A15" s="46" t="s">
        <v>257</v>
      </c>
      <c r="B15" s="46" t="s">
        <v>274</v>
      </c>
      <c r="C15" s="48"/>
      <c r="D15" s="48"/>
      <c r="E15" s="48"/>
      <c r="F15" s="48"/>
      <c r="G15" s="48"/>
      <c r="H15" s="48"/>
      <c r="I15" s="48"/>
      <c r="J15" s="48"/>
      <c r="K15" s="48"/>
    </row>
    <row r="16" spans="1:13" s="45" customFormat="1" ht="14.4" customHeight="1" x14ac:dyDescent="0.3">
      <c r="A16" s="46" t="s">
        <v>258</v>
      </c>
      <c r="B16" s="46" t="s">
        <v>275</v>
      </c>
      <c r="C16" s="48"/>
      <c r="D16" s="48"/>
      <c r="E16" s="48"/>
      <c r="F16" s="48"/>
      <c r="G16" s="48"/>
      <c r="H16" s="48"/>
      <c r="I16" s="48"/>
      <c r="J16" s="48"/>
      <c r="K16" s="48"/>
    </row>
    <row r="17" spans="1:11" s="45" customFormat="1" x14ac:dyDescent="0.3">
      <c r="A17" s="46" t="s">
        <v>259</v>
      </c>
      <c r="B17" s="46" t="s">
        <v>114</v>
      </c>
      <c r="C17" s="71">
        <f>C15*C16</f>
        <v>0</v>
      </c>
      <c r="D17" s="71">
        <f t="shared" ref="D17:K17" si="3">D15*D16</f>
        <v>0</v>
      </c>
      <c r="E17" s="71">
        <f t="shared" si="3"/>
        <v>0</v>
      </c>
      <c r="F17" s="71">
        <f t="shared" si="3"/>
        <v>0</v>
      </c>
      <c r="G17" s="71">
        <f t="shared" si="3"/>
        <v>0</v>
      </c>
      <c r="H17" s="71">
        <f t="shared" si="3"/>
        <v>0</v>
      </c>
      <c r="I17" s="71">
        <f t="shared" si="3"/>
        <v>0</v>
      </c>
      <c r="J17" s="71">
        <f t="shared" si="3"/>
        <v>0</v>
      </c>
      <c r="K17" s="71">
        <f t="shared" si="3"/>
        <v>0</v>
      </c>
    </row>
    <row r="18" spans="1:11" s="61" customFormat="1" ht="30.6" customHeight="1" x14ac:dyDescent="0.3">
      <c r="A18" s="60" t="s">
        <v>260</v>
      </c>
      <c r="B18" s="180" t="s">
        <v>292</v>
      </c>
      <c r="C18" s="181"/>
      <c r="D18" s="181"/>
      <c r="E18" s="181"/>
      <c r="F18" s="181"/>
      <c r="G18" s="181"/>
      <c r="H18" s="181"/>
      <c r="I18" s="181"/>
      <c r="J18" s="181"/>
      <c r="K18" s="182"/>
    </row>
    <row r="19" spans="1:11" s="45" customFormat="1" ht="15.6" customHeight="1" x14ac:dyDescent="0.3">
      <c r="A19" s="46" t="s">
        <v>262</v>
      </c>
      <c r="B19" s="46" t="s">
        <v>273</v>
      </c>
      <c r="C19" s="48"/>
      <c r="D19" s="48"/>
      <c r="E19" s="48"/>
      <c r="F19" s="48"/>
      <c r="G19" s="48"/>
      <c r="H19" s="48"/>
      <c r="I19" s="48"/>
      <c r="J19" s="48"/>
      <c r="K19" s="48"/>
    </row>
    <row r="20" spans="1:11" s="45" customFormat="1" x14ac:dyDescent="0.3">
      <c r="A20" s="46" t="s">
        <v>263</v>
      </c>
      <c r="B20" s="46" t="s">
        <v>274</v>
      </c>
      <c r="C20" s="48"/>
      <c r="D20" s="48"/>
      <c r="E20" s="48"/>
      <c r="F20" s="48"/>
      <c r="G20" s="48"/>
      <c r="H20" s="48"/>
      <c r="I20" s="48"/>
      <c r="J20" s="48"/>
      <c r="K20" s="48"/>
    </row>
    <row r="21" spans="1:11" s="45" customFormat="1" ht="15" customHeight="1" x14ac:dyDescent="0.3">
      <c r="A21" s="46" t="s">
        <v>264</v>
      </c>
      <c r="B21" s="46" t="s">
        <v>275</v>
      </c>
      <c r="C21" s="48"/>
      <c r="D21" s="48"/>
      <c r="E21" s="48"/>
      <c r="F21" s="48"/>
      <c r="G21" s="48"/>
      <c r="H21" s="48"/>
      <c r="I21" s="48"/>
      <c r="J21" s="48"/>
      <c r="K21" s="48"/>
    </row>
    <row r="22" spans="1:11" s="45" customFormat="1" x14ac:dyDescent="0.3">
      <c r="A22" s="46" t="s">
        <v>265</v>
      </c>
      <c r="B22" s="46" t="s">
        <v>114</v>
      </c>
      <c r="C22" s="57">
        <f>C20*C21</f>
        <v>0</v>
      </c>
      <c r="D22" s="57">
        <f t="shared" ref="D22:K22" si="4">D20*D21</f>
        <v>0</v>
      </c>
      <c r="E22" s="57">
        <f t="shared" si="4"/>
        <v>0</v>
      </c>
      <c r="F22" s="57">
        <f t="shared" si="4"/>
        <v>0</v>
      </c>
      <c r="G22" s="57">
        <f t="shared" si="4"/>
        <v>0</v>
      </c>
      <c r="H22" s="57">
        <f t="shared" si="4"/>
        <v>0</v>
      </c>
      <c r="I22" s="57">
        <f t="shared" si="4"/>
        <v>0</v>
      </c>
      <c r="J22" s="57">
        <f t="shared" si="4"/>
        <v>0</v>
      </c>
      <c r="K22" s="57">
        <f t="shared" si="4"/>
        <v>0</v>
      </c>
    </row>
    <row r="23" spans="1:11" s="61" customFormat="1" ht="28.2" customHeight="1" x14ac:dyDescent="0.3">
      <c r="A23" s="60" t="s">
        <v>266</v>
      </c>
      <c r="B23" s="180" t="s">
        <v>292</v>
      </c>
      <c r="C23" s="181"/>
      <c r="D23" s="181"/>
      <c r="E23" s="181"/>
      <c r="F23" s="181"/>
      <c r="G23" s="181"/>
      <c r="H23" s="181"/>
      <c r="I23" s="181"/>
      <c r="J23" s="181"/>
      <c r="K23" s="182"/>
    </row>
    <row r="24" spans="1:11" s="45" customFormat="1" x14ac:dyDescent="0.3">
      <c r="A24" s="46" t="s">
        <v>267</v>
      </c>
      <c r="B24" s="46" t="s">
        <v>273</v>
      </c>
      <c r="C24" s="48"/>
      <c r="D24" s="48"/>
      <c r="E24" s="48"/>
      <c r="F24" s="48"/>
      <c r="G24" s="48"/>
      <c r="H24" s="48"/>
      <c r="I24" s="48"/>
      <c r="J24" s="48"/>
      <c r="K24" s="48"/>
    </row>
    <row r="25" spans="1:11" s="45" customFormat="1" x14ac:dyDescent="0.3">
      <c r="A25" s="46" t="s">
        <v>268</v>
      </c>
      <c r="B25" s="46" t="s">
        <v>274</v>
      </c>
      <c r="C25" s="48"/>
      <c r="D25" s="48"/>
      <c r="E25" s="48"/>
      <c r="F25" s="48"/>
      <c r="G25" s="48"/>
      <c r="H25" s="48"/>
      <c r="I25" s="48"/>
      <c r="J25" s="48"/>
      <c r="K25" s="48"/>
    </row>
    <row r="26" spans="1:11" s="45" customFormat="1" x14ac:dyDescent="0.3">
      <c r="A26" s="46" t="s">
        <v>269</v>
      </c>
      <c r="B26" s="46" t="s">
        <v>275</v>
      </c>
      <c r="C26" s="48"/>
      <c r="D26" s="48"/>
      <c r="E26" s="48"/>
      <c r="F26" s="48"/>
      <c r="G26" s="48"/>
      <c r="H26" s="48"/>
      <c r="I26" s="48"/>
      <c r="J26" s="48"/>
      <c r="K26" s="48"/>
    </row>
    <row r="27" spans="1:11" s="45" customFormat="1" x14ac:dyDescent="0.3">
      <c r="A27" s="46" t="s">
        <v>270</v>
      </c>
      <c r="B27" s="46" t="s">
        <v>114</v>
      </c>
      <c r="C27" s="71">
        <f>C25*C26</f>
        <v>0</v>
      </c>
      <c r="D27" s="71">
        <f t="shared" ref="D27:K27" si="5">D25*D26</f>
        <v>0</v>
      </c>
      <c r="E27" s="71">
        <f t="shared" si="5"/>
        <v>0</v>
      </c>
      <c r="F27" s="71">
        <f t="shared" si="5"/>
        <v>0</v>
      </c>
      <c r="G27" s="71">
        <f t="shared" si="5"/>
        <v>0</v>
      </c>
      <c r="H27" s="71">
        <f t="shared" si="5"/>
        <v>0</v>
      </c>
      <c r="I27" s="71">
        <f t="shared" si="5"/>
        <v>0</v>
      </c>
      <c r="J27" s="71">
        <f t="shared" si="5"/>
        <v>0</v>
      </c>
      <c r="K27" s="71">
        <f t="shared" si="5"/>
        <v>0</v>
      </c>
    </row>
    <row r="28" spans="1:11" ht="29.4" customHeight="1" x14ac:dyDescent="0.3">
      <c r="A28" s="4" t="s">
        <v>115</v>
      </c>
      <c r="B28" s="4" t="s">
        <v>116</v>
      </c>
      <c r="C28" s="58">
        <f>C32+C36+C40+C44</f>
        <v>0</v>
      </c>
      <c r="D28" s="58">
        <f t="shared" ref="D28:K28" si="6">D32+D36+D40+D44</f>
        <v>0</v>
      </c>
      <c r="E28" s="58">
        <f t="shared" si="6"/>
        <v>0</v>
      </c>
      <c r="F28" s="58">
        <f t="shared" si="6"/>
        <v>0</v>
      </c>
      <c r="G28" s="58">
        <f t="shared" si="6"/>
        <v>0</v>
      </c>
      <c r="H28" s="58">
        <f t="shared" si="6"/>
        <v>0</v>
      </c>
      <c r="I28" s="58">
        <f t="shared" si="6"/>
        <v>0</v>
      </c>
      <c r="J28" s="58">
        <f t="shared" si="6"/>
        <v>0</v>
      </c>
      <c r="K28" s="58">
        <f t="shared" si="6"/>
        <v>0</v>
      </c>
    </row>
    <row r="29" spans="1:11" s="61" customFormat="1" ht="30" customHeight="1" x14ac:dyDescent="0.3">
      <c r="A29" s="60" t="s">
        <v>277</v>
      </c>
      <c r="B29" s="180" t="s">
        <v>291</v>
      </c>
      <c r="C29" s="181"/>
      <c r="D29" s="181"/>
      <c r="E29" s="181"/>
      <c r="F29" s="181"/>
      <c r="G29" s="181"/>
      <c r="H29" s="181"/>
      <c r="I29" s="181"/>
      <c r="J29" s="181"/>
      <c r="K29" s="182"/>
    </row>
    <row r="30" spans="1:11" s="45" customFormat="1" x14ac:dyDescent="0.3">
      <c r="A30" s="46" t="s">
        <v>278</v>
      </c>
      <c r="B30" s="46" t="s">
        <v>276</v>
      </c>
      <c r="C30" s="48"/>
      <c r="D30" s="48"/>
      <c r="E30" s="48"/>
      <c r="F30" s="48"/>
      <c r="G30" s="48"/>
      <c r="H30" s="48"/>
      <c r="I30" s="48"/>
      <c r="J30" s="48"/>
      <c r="K30" s="48"/>
    </row>
    <row r="31" spans="1:11" s="45" customFormat="1" ht="28.8" x14ac:dyDescent="0.3">
      <c r="A31" s="46" t="s">
        <v>279</v>
      </c>
      <c r="B31" s="46" t="s">
        <v>130</v>
      </c>
      <c r="C31" s="48"/>
      <c r="D31" s="48"/>
      <c r="E31" s="48"/>
      <c r="F31" s="48"/>
      <c r="G31" s="48"/>
      <c r="H31" s="48"/>
      <c r="I31" s="48"/>
      <c r="J31" s="48"/>
      <c r="K31" s="48"/>
    </row>
    <row r="32" spans="1:11" s="45" customFormat="1" x14ac:dyDescent="0.3">
      <c r="A32" s="46" t="s">
        <v>280</v>
      </c>
      <c r="B32" s="46" t="s">
        <v>114</v>
      </c>
      <c r="C32" s="71">
        <f>C30*C31</f>
        <v>0</v>
      </c>
      <c r="D32" s="71">
        <f t="shared" ref="D32:K32" si="7">D30*D31</f>
        <v>0</v>
      </c>
      <c r="E32" s="71">
        <f t="shared" si="7"/>
        <v>0</v>
      </c>
      <c r="F32" s="71">
        <f t="shared" si="7"/>
        <v>0</v>
      </c>
      <c r="G32" s="71">
        <f t="shared" si="7"/>
        <v>0</v>
      </c>
      <c r="H32" s="71">
        <f t="shared" si="7"/>
        <v>0</v>
      </c>
      <c r="I32" s="71">
        <f t="shared" si="7"/>
        <v>0</v>
      </c>
      <c r="J32" s="71">
        <f t="shared" si="7"/>
        <v>0</v>
      </c>
      <c r="K32" s="71">
        <f t="shared" si="7"/>
        <v>0</v>
      </c>
    </row>
    <row r="33" spans="1:11" s="61" customFormat="1" ht="30.6" customHeight="1" x14ac:dyDescent="0.3">
      <c r="A33" s="60" t="s">
        <v>281</v>
      </c>
      <c r="B33" s="180" t="s">
        <v>291</v>
      </c>
      <c r="C33" s="181"/>
      <c r="D33" s="181"/>
      <c r="E33" s="181"/>
      <c r="F33" s="181"/>
      <c r="G33" s="181"/>
      <c r="H33" s="181"/>
      <c r="I33" s="181"/>
      <c r="J33" s="181"/>
      <c r="K33" s="182"/>
    </row>
    <row r="34" spans="1:11" s="45" customFormat="1" x14ac:dyDescent="0.3">
      <c r="A34" s="46" t="s">
        <v>271</v>
      </c>
      <c r="B34" s="46" t="s">
        <v>276</v>
      </c>
      <c r="C34" s="48"/>
      <c r="D34" s="48"/>
      <c r="E34" s="48"/>
      <c r="F34" s="48"/>
      <c r="G34" s="48"/>
      <c r="H34" s="48"/>
      <c r="I34" s="48"/>
      <c r="J34" s="48"/>
      <c r="K34" s="48"/>
    </row>
    <row r="35" spans="1:11" s="45" customFormat="1" ht="28.8" x14ac:dyDescent="0.3">
      <c r="A35" s="46" t="s">
        <v>272</v>
      </c>
      <c r="B35" s="46" t="s">
        <v>130</v>
      </c>
      <c r="C35" s="48"/>
      <c r="D35" s="48"/>
      <c r="E35" s="48"/>
      <c r="F35" s="48"/>
      <c r="G35" s="48"/>
      <c r="H35" s="48"/>
      <c r="I35" s="48"/>
      <c r="J35" s="48"/>
      <c r="K35" s="48"/>
    </row>
    <row r="36" spans="1:11" s="45" customFormat="1" x14ac:dyDescent="0.3">
      <c r="A36" s="46" t="s">
        <v>282</v>
      </c>
      <c r="B36" s="46" t="s">
        <v>114</v>
      </c>
      <c r="C36" s="71">
        <f>C34*C35</f>
        <v>0</v>
      </c>
      <c r="D36" s="71">
        <f>D34*D35</f>
        <v>0</v>
      </c>
      <c r="E36" s="71">
        <f t="shared" ref="E36:K36" si="8">E34*E35</f>
        <v>0</v>
      </c>
      <c r="F36" s="71">
        <f t="shared" si="8"/>
        <v>0</v>
      </c>
      <c r="G36" s="71">
        <f t="shared" si="8"/>
        <v>0</v>
      </c>
      <c r="H36" s="71">
        <f t="shared" si="8"/>
        <v>0</v>
      </c>
      <c r="I36" s="71">
        <f t="shared" si="8"/>
        <v>0</v>
      </c>
      <c r="J36" s="71">
        <f t="shared" si="8"/>
        <v>0</v>
      </c>
      <c r="K36" s="71">
        <f t="shared" si="8"/>
        <v>0</v>
      </c>
    </row>
    <row r="37" spans="1:11" s="61" customFormat="1" ht="31.2" customHeight="1" x14ac:dyDescent="0.3">
      <c r="A37" s="60" t="s">
        <v>283</v>
      </c>
      <c r="B37" s="180" t="s">
        <v>291</v>
      </c>
      <c r="C37" s="181"/>
      <c r="D37" s="181"/>
      <c r="E37" s="181"/>
      <c r="F37" s="181"/>
      <c r="G37" s="181"/>
      <c r="H37" s="181"/>
      <c r="I37" s="181"/>
      <c r="J37" s="181"/>
      <c r="K37" s="182"/>
    </row>
    <row r="38" spans="1:11" s="45" customFormat="1" x14ac:dyDescent="0.3">
      <c r="A38" s="46" t="s">
        <v>284</v>
      </c>
      <c r="B38" s="46" t="s">
        <v>276</v>
      </c>
      <c r="C38" s="48"/>
      <c r="D38" s="48"/>
      <c r="E38" s="48"/>
      <c r="F38" s="48"/>
      <c r="G38" s="48"/>
      <c r="H38" s="48"/>
      <c r="I38" s="48"/>
      <c r="J38" s="48"/>
      <c r="K38" s="48"/>
    </row>
    <row r="39" spans="1:11" s="45" customFormat="1" ht="28.8" x14ac:dyDescent="0.3">
      <c r="A39" s="46" t="s">
        <v>285</v>
      </c>
      <c r="B39" s="46" t="s">
        <v>130</v>
      </c>
      <c r="C39" s="48"/>
      <c r="D39" s="48"/>
      <c r="E39" s="48"/>
      <c r="F39" s="48"/>
      <c r="G39" s="48"/>
      <c r="H39" s="48"/>
      <c r="I39" s="48"/>
      <c r="J39" s="48"/>
      <c r="K39" s="48"/>
    </row>
    <row r="40" spans="1:11" s="45" customFormat="1" x14ac:dyDescent="0.3">
      <c r="A40" s="46" t="s">
        <v>286</v>
      </c>
      <c r="B40" s="46" t="s">
        <v>114</v>
      </c>
      <c r="C40" s="71">
        <f>C38*C39</f>
        <v>0</v>
      </c>
      <c r="D40" s="71">
        <f t="shared" ref="D40:K40" si="9">D38*D39</f>
        <v>0</v>
      </c>
      <c r="E40" s="71">
        <f t="shared" si="9"/>
        <v>0</v>
      </c>
      <c r="F40" s="71">
        <f t="shared" si="9"/>
        <v>0</v>
      </c>
      <c r="G40" s="71">
        <f t="shared" si="9"/>
        <v>0</v>
      </c>
      <c r="H40" s="71">
        <f t="shared" si="9"/>
        <v>0</v>
      </c>
      <c r="I40" s="71">
        <f t="shared" si="9"/>
        <v>0</v>
      </c>
      <c r="J40" s="71">
        <f t="shared" si="9"/>
        <v>0</v>
      </c>
      <c r="K40" s="71">
        <f t="shared" si="9"/>
        <v>0</v>
      </c>
    </row>
    <row r="41" spans="1:11" s="61" customFormat="1" ht="30.6" customHeight="1" x14ac:dyDescent="0.3">
      <c r="A41" s="60" t="s">
        <v>287</v>
      </c>
      <c r="B41" s="180" t="s">
        <v>291</v>
      </c>
      <c r="C41" s="181"/>
      <c r="D41" s="181"/>
      <c r="E41" s="181"/>
      <c r="F41" s="181"/>
      <c r="G41" s="181"/>
      <c r="H41" s="181"/>
      <c r="I41" s="181"/>
      <c r="J41" s="181"/>
      <c r="K41" s="182"/>
    </row>
    <row r="42" spans="1:11" s="45" customFormat="1" x14ac:dyDescent="0.3">
      <c r="A42" s="46" t="s">
        <v>288</v>
      </c>
      <c r="B42" s="46" t="s">
        <v>276</v>
      </c>
      <c r="C42" s="48"/>
      <c r="D42" s="48"/>
      <c r="E42" s="48"/>
      <c r="F42" s="48"/>
      <c r="G42" s="48"/>
      <c r="H42" s="48"/>
      <c r="I42" s="48"/>
      <c r="J42" s="48"/>
      <c r="K42" s="48"/>
    </row>
    <row r="43" spans="1:11" s="45" customFormat="1" ht="28.8" x14ac:dyDescent="0.3">
      <c r="A43" s="46" t="s">
        <v>289</v>
      </c>
      <c r="B43" s="46" t="s">
        <v>130</v>
      </c>
      <c r="C43" s="48"/>
      <c r="D43" s="48"/>
      <c r="E43" s="48"/>
      <c r="F43" s="48"/>
      <c r="G43" s="48"/>
      <c r="H43" s="48"/>
      <c r="I43" s="48"/>
      <c r="J43" s="48"/>
      <c r="K43" s="48"/>
    </row>
    <row r="44" spans="1:11" s="45" customFormat="1" x14ac:dyDescent="0.3">
      <c r="A44" s="46" t="s">
        <v>290</v>
      </c>
      <c r="B44" s="46" t="s">
        <v>114</v>
      </c>
      <c r="C44" s="71">
        <f>C42*C43</f>
        <v>0</v>
      </c>
      <c r="D44" s="71">
        <f t="shared" ref="D44:K44" si="10">D42*D43</f>
        <v>0</v>
      </c>
      <c r="E44" s="71">
        <f t="shared" si="10"/>
        <v>0</v>
      </c>
      <c r="F44" s="71">
        <f t="shared" si="10"/>
        <v>0</v>
      </c>
      <c r="G44" s="71">
        <f t="shared" si="10"/>
        <v>0</v>
      </c>
      <c r="H44" s="71">
        <f t="shared" si="10"/>
        <v>0</v>
      </c>
      <c r="I44" s="71">
        <f t="shared" si="10"/>
        <v>0</v>
      </c>
      <c r="J44" s="71">
        <f t="shared" si="10"/>
        <v>0</v>
      </c>
      <c r="K44" s="71">
        <f t="shared" si="10"/>
        <v>0</v>
      </c>
    </row>
    <row r="45" spans="1:11" s="45" customFormat="1" ht="28.8" x14ac:dyDescent="0.3">
      <c r="A45" s="4" t="s">
        <v>554</v>
      </c>
      <c r="B45" s="4" t="s">
        <v>587</v>
      </c>
      <c r="C45" s="48"/>
      <c r="D45" s="48"/>
      <c r="E45" s="48"/>
      <c r="F45" s="48"/>
      <c r="G45" s="48"/>
      <c r="H45" s="48"/>
      <c r="I45" s="48"/>
      <c r="J45" s="48"/>
      <c r="K45" s="48"/>
    </row>
    <row r="46" spans="1:11" ht="28.8" x14ac:dyDescent="0.3">
      <c r="A46" s="59" t="s">
        <v>117</v>
      </c>
      <c r="B46" s="4" t="s">
        <v>247</v>
      </c>
      <c r="C46" s="58">
        <f>C47+C48+C49</f>
        <v>0</v>
      </c>
      <c r="D46" s="58">
        <f t="shared" ref="D46:K46" si="11">D47+D48+D49</f>
        <v>0</v>
      </c>
      <c r="E46" s="58">
        <f t="shared" si="11"/>
        <v>0</v>
      </c>
      <c r="F46" s="58">
        <f t="shared" si="11"/>
        <v>0</v>
      </c>
      <c r="G46" s="58">
        <f t="shared" si="11"/>
        <v>0</v>
      </c>
      <c r="H46" s="58">
        <f t="shared" si="11"/>
        <v>0</v>
      </c>
      <c r="I46" s="58">
        <f t="shared" si="11"/>
        <v>0</v>
      </c>
      <c r="J46" s="58">
        <f t="shared" si="11"/>
        <v>0</v>
      </c>
      <c r="K46" s="58">
        <f t="shared" si="11"/>
        <v>0</v>
      </c>
    </row>
    <row r="47" spans="1:11" s="70" customFormat="1" ht="28.8" x14ac:dyDescent="0.3">
      <c r="A47" s="67" t="s">
        <v>118</v>
      </c>
      <c r="B47" s="88" t="s">
        <v>517</v>
      </c>
      <c r="C47" s="109"/>
      <c r="D47" s="109"/>
      <c r="E47" s="109"/>
      <c r="F47" s="109"/>
      <c r="G47" s="109"/>
      <c r="H47" s="109"/>
      <c r="I47" s="109"/>
      <c r="J47" s="109"/>
      <c r="K47" s="109"/>
    </row>
    <row r="48" spans="1:11" x14ac:dyDescent="0.3">
      <c r="A48" s="67" t="s">
        <v>119</v>
      </c>
      <c r="B48" s="88" t="s">
        <v>518</v>
      </c>
      <c r="C48" s="48"/>
      <c r="D48" s="48"/>
      <c r="E48" s="48"/>
      <c r="F48" s="48"/>
      <c r="G48" s="48"/>
      <c r="H48" s="48"/>
      <c r="I48" s="48"/>
      <c r="J48" s="48"/>
      <c r="K48" s="48"/>
    </row>
    <row r="49" spans="1:13" s="70" customFormat="1" x14ac:dyDescent="0.3">
      <c r="A49" s="67" t="s">
        <v>120</v>
      </c>
      <c r="B49" s="88" t="s">
        <v>121</v>
      </c>
      <c r="C49" s="72">
        <f>SUM(C50:C59)</f>
        <v>0</v>
      </c>
      <c r="D49" s="72">
        <f t="shared" ref="D49:K49" si="12">SUM(D50:D59)</f>
        <v>0</v>
      </c>
      <c r="E49" s="72">
        <f t="shared" si="12"/>
        <v>0</v>
      </c>
      <c r="F49" s="72">
        <f t="shared" si="12"/>
        <v>0</v>
      </c>
      <c r="G49" s="72">
        <f t="shared" si="12"/>
        <v>0</v>
      </c>
      <c r="H49" s="72">
        <f t="shared" si="12"/>
        <v>0</v>
      </c>
      <c r="I49" s="72">
        <f t="shared" si="12"/>
        <v>0</v>
      </c>
      <c r="J49" s="72">
        <f t="shared" si="12"/>
        <v>0</v>
      </c>
      <c r="K49" s="72">
        <f t="shared" si="12"/>
        <v>0</v>
      </c>
    </row>
    <row r="50" spans="1:13" s="70" customFormat="1" x14ac:dyDescent="0.3">
      <c r="A50" s="91" t="s">
        <v>549</v>
      </c>
      <c r="B50" s="91" t="s">
        <v>201</v>
      </c>
      <c r="C50" s="48"/>
      <c r="D50" s="48"/>
      <c r="E50" s="48"/>
      <c r="F50" s="48"/>
      <c r="G50" s="48"/>
      <c r="H50" s="48"/>
      <c r="I50" s="48"/>
      <c r="J50" s="48"/>
      <c r="K50" s="48"/>
    </row>
    <row r="51" spans="1:13" x14ac:dyDescent="0.3">
      <c r="A51" s="91" t="s">
        <v>550</v>
      </c>
      <c r="B51" s="91" t="s">
        <v>520</v>
      </c>
      <c r="C51" s="48"/>
      <c r="D51" s="48"/>
      <c r="E51" s="48"/>
      <c r="F51" s="48"/>
      <c r="G51" s="48"/>
      <c r="H51" s="48"/>
      <c r="I51" s="48"/>
      <c r="J51" s="48"/>
      <c r="K51" s="48"/>
    </row>
    <row r="52" spans="1:13" ht="14.4" customHeight="1" x14ac:dyDescent="0.3">
      <c r="A52" s="91" t="s">
        <v>551</v>
      </c>
      <c r="B52" s="91" t="s">
        <v>521</v>
      </c>
      <c r="C52" s="71">
        <f>+C132</f>
        <v>0</v>
      </c>
      <c r="D52" s="71">
        <f t="shared" ref="D52:K52" si="13">+D132</f>
        <v>0</v>
      </c>
      <c r="E52" s="71">
        <f t="shared" si="13"/>
        <v>0</v>
      </c>
      <c r="F52" s="71">
        <f t="shared" si="13"/>
        <v>0</v>
      </c>
      <c r="G52" s="71">
        <f t="shared" si="13"/>
        <v>0</v>
      </c>
      <c r="H52" s="71">
        <f t="shared" si="13"/>
        <v>0</v>
      </c>
      <c r="I52" s="71">
        <f t="shared" si="13"/>
        <v>0</v>
      </c>
      <c r="J52" s="71">
        <f t="shared" si="13"/>
        <v>0</v>
      </c>
      <c r="K52" s="71">
        <f t="shared" si="13"/>
        <v>0</v>
      </c>
    </row>
    <row r="53" spans="1:13" x14ac:dyDescent="0.3">
      <c r="A53" s="91" t="s">
        <v>552</v>
      </c>
      <c r="B53" s="91" t="s">
        <v>522</v>
      </c>
      <c r="C53" s="48"/>
      <c r="D53" s="48"/>
      <c r="E53" s="48"/>
      <c r="F53" s="48"/>
      <c r="G53" s="48"/>
      <c r="H53" s="48"/>
      <c r="I53" s="48"/>
      <c r="J53" s="48"/>
      <c r="K53" s="48"/>
    </row>
    <row r="54" spans="1:13" x14ac:dyDescent="0.3">
      <c r="A54" s="91" t="s">
        <v>553</v>
      </c>
      <c r="B54" s="91" t="s">
        <v>524</v>
      </c>
      <c r="C54" s="48"/>
      <c r="D54" s="48"/>
      <c r="E54" s="48"/>
      <c r="F54" s="48"/>
      <c r="G54" s="48"/>
      <c r="H54" s="48"/>
      <c r="I54" s="48"/>
      <c r="J54" s="48"/>
      <c r="K54" s="48"/>
    </row>
    <row r="55" spans="1:13" x14ac:dyDescent="0.3">
      <c r="A55" s="91" t="s">
        <v>569</v>
      </c>
      <c r="B55" s="91" t="s">
        <v>526</v>
      </c>
      <c r="C55" s="48"/>
      <c r="D55" s="48"/>
      <c r="E55" s="48"/>
      <c r="F55" s="48"/>
      <c r="G55" s="48"/>
      <c r="H55" s="48"/>
      <c r="I55" s="48"/>
      <c r="J55" s="48"/>
      <c r="K55" s="48"/>
    </row>
    <row r="56" spans="1:13" x14ac:dyDescent="0.3">
      <c r="A56" s="91" t="s">
        <v>570</v>
      </c>
      <c r="B56" s="91" t="s">
        <v>528</v>
      </c>
      <c r="C56" s="48"/>
      <c r="D56" s="48"/>
      <c r="E56" s="48"/>
      <c r="F56" s="48"/>
      <c r="G56" s="48"/>
      <c r="H56" s="48"/>
      <c r="I56" s="48"/>
      <c r="J56" s="48"/>
      <c r="K56" s="48"/>
    </row>
    <row r="57" spans="1:13" x14ac:dyDescent="0.3">
      <c r="A57" s="91" t="s">
        <v>571</v>
      </c>
      <c r="B57" s="91" t="s">
        <v>530</v>
      </c>
      <c r="C57" s="48"/>
      <c r="D57" s="48"/>
      <c r="E57" s="48"/>
      <c r="F57" s="48"/>
      <c r="G57" s="48"/>
      <c r="H57" s="48"/>
      <c r="I57" s="48"/>
      <c r="J57" s="48"/>
      <c r="K57" s="48"/>
    </row>
    <row r="58" spans="1:13" x14ac:dyDescent="0.3">
      <c r="A58" s="91" t="s">
        <v>572</v>
      </c>
      <c r="B58" s="91" t="s">
        <v>532</v>
      </c>
      <c r="C58" s="48"/>
      <c r="D58" s="48"/>
      <c r="E58" s="48"/>
      <c r="F58" s="48"/>
      <c r="G58" s="48"/>
      <c r="H58" s="48"/>
      <c r="I58" s="48"/>
      <c r="J58" s="48"/>
      <c r="K58" s="48"/>
    </row>
    <row r="59" spans="1:13" ht="28.8" x14ac:dyDescent="0.3">
      <c r="A59" s="91" t="s">
        <v>573</v>
      </c>
      <c r="B59" s="91" t="s">
        <v>534</v>
      </c>
      <c r="C59" s="48"/>
      <c r="D59" s="48"/>
      <c r="E59" s="48"/>
      <c r="F59" s="48"/>
      <c r="G59" s="48"/>
      <c r="H59" s="48"/>
      <c r="I59" s="48"/>
      <c r="J59" s="48"/>
      <c r="K59" s="48"/>
    </row>
    <row r="60" spans="1:13" ht="14.4" customHeight="1" x14ac:dyDescent="0.3">
      <c r="A60" s="4" t="s">
        <v>122</v>
      </c>
      <c r="B60" s="183" t="s">
        <v>123</v>
      </c>
      <c r="C60" s="184"/>
      <c r="D60" s="184"/>
      <c r="E60" s="184"/>
      <c r="F60" s="184"/>
      <c r="G60" s="184"/>
      <c r="H60" s="184"/>
      <c r="I60" s="184"/>
      <c r="J60" s="184"/>
      <c r="K60" s="185"/>
      <c r="L60" s="70"/>
    </row>
    <row r="61" spans="1:13" x14ac:dyDescent="0.3">
      <c r="A61" s="6" t="s">
        <v>408</v>
      </c>
      <c r="B61" s="177" t="s">
        <v>461</v>
      </c>
      <c r="C61" s="178"/>
      <c r="D61" s="178"/>
      <c r="E61" s="178"/>
      <c r="F61" s="178"/>
      <c r="G61" s="178"/>
      <c r="H61" s="178"/>
      <c r="I61" s="178"/>
      <c r="J61" s="178"/>
      <c r="K61" s="179"/>
      <c r="M61" s="74"/>
    </row>
    <row r="62" spans="1:13" x14ac:dyDescent="0.3">
      <c r="A62" s="17" t="s">
        <v>409</v>
      </c>
      <c r="B62" s="17" t="s">
        <v>459</v>
      </c>
      <c r="C62" s="48"/>
      <c r="D62" s="71">
        <f>C65</f>
        <v>0</v>
      </c>
      <c r="E62" s="71">
        <f>IF(E5&gt;0, D65, 0)</f>
        <v>0</v>
      </c>
      <c r="F62" s="71">
        <f>IF(F5&gt;0, E65, 0)</f>
        <v>0</v>
      </c>
      <c r="G62" s="71">
        <f>IF(F5&gt;0, F65, IF(E5&gt;0, E65, D65))</f>
        <v>0</v>
      </c>
      <c r="H62" s="71">
        <f>G65</f>
        <v>0</v>
      </c>
      <c r="I62" s="71">
        <f t="shared" ref="I62:K62" si="14">H65</f>
        <v>0</v>
      </c>
      <c r="J62" s="71">
        <f t="shared" si="14"/>
        <v>0</v>
      </c>
      <c r="K62" s="71">
        <f t="shared" si="14"/>
        <v>0</v>
      </c>
      <c r="M62" s="74"/>
    </row>
    <row r="63" spans="1:13" x14ac:dyDescent="0.3">
      <c r="A63" s="17" t="s">
        <v>410</v>
      </c>
      <c r="B63" s="17" t="s">
        <v>302</v>
      </c>
      <c r="C63" s="48"/>
      <c r="D63" s="48"/>
      <c r="E63" s="48"/>
      <c r="F63" s="48"/>
      <c r="G63" s="48"/>
      <c r="H63" s="48"/>
      <c r="I63" s="48"/>
      <c r="J63" s="48"/>
      <c r="K63" s="48"/>
    </row>
    <row r="64" spans="1:13" x14ac:dyDescent="0.3">
      <c r="A64" s="17" t="s">
        <v>411</v>
      </c>
      <c r="B64" s="17" t="s">
        <v>303</v>
      </c>
      <c r="C64" s="48"/>
      <c r="D64" s="48"/>
      <c r="E64" s="48"/>
      <c r="F64" s="48"/>
      <c r="G64" s="48"/>
      <c r="H64" s="48"/>
      <c r="I64" s="48"/>
      <c r="J64" s="48"/>
      <c r="K64" s="48"/>
    </row>
    <row r="65" spans="1:13" x14ac:dyDescent="0.3">
      <c r="A65" s="17" t="s">
        <v>412</v>
      </c>
      <c r="B65" s="17" t="s">
        <v>460</v>
      </c>
      <c r="C65" s="71">
        <f>+C62+C63-C64</f>
        <v>0</v>
      </c>
      <c r="D65" s="71">
        <f t="shared" ref="D65:K65" si="15">+D62+D63-D64</f>
        <v>0</v>
      </c>
      <c r="E65" s="71">
        <f t="shared" si="15"/>
        <v>0</v>
      </c>
      <c r="F65" s="71">
        <f t="shared" si="15"/>
        <v>0</v>
      </c>
      <c r="G65" s="71">
        <f t="shared" si="15"/>
        <v>0</v>
      </c>
      <c r="H65" s="71">
        <f t="shared" si="15"/>
        <v>0</v>
      </c>
      <c r="I65" s="71">
        <f t="shared" si="15"/>
        <v>0</v>
      </c>
      <c r="J65" s="71">
        <f t="shared" si="15"/>
        <v>0</v>
      </c>
      <c r="K65" s="71">
        <f t="shared" si="15"/>
        <v>0</v>
      </c>
      <c r="M65" s="74"/>
    </row>
    <row r="66" spans="1:13" ht="28.8" x14ac:dyDescent="0.3">
      <c r="A66" s="17" t="s">
        <v>413</v>
      </c>
      <c r="B66" s="17" t="s">
        <v>304</v>
      </c>
      <c r="C66" s="48"/>
      <c r="D66" s="71">
        <f>C69</f>
        <v>0</v>
      </c>
      <c r="E66" s="71">
        <f>IF(E5&gt;0, D69, 0)</f>
        <v>0</v>
      </c>
      <c r="F66" s="71">
        <f>IF(F5&gt;0, E69, 0)</f>
        <v>0</v>
      </c>
      <c r="G66" s="71">
        <f>IF(F5&gt;0, F69, IF(E5&gt;0, E69, D69))</f>
        <v>0</v>
      </c>
      <c r="H66" s="71">
        <f t="shared" ref="H66:K66" si="16">G69</f>
        <v>0</v>
      </c>
      <c r="I66" s="71">
        <f t="shared" si="16"/>
        <v>0</v>
      </c>
      <c r="J66" s="71">
        <f t="shared" si="16"/>
        <v>0</v>
      </c>
      <c r="K66" s="71">
        <f t="shared" si="16"/>
        <v>0</v>
      </c>
    </row>
    <row r="67" spans="1:13" x14ac:dyDescent="0.3">
      <c r="A67" s="17" t="s">
        <v>414</v>
      </c>
      <c r="B67" s="17" t="s">
        <v>305</v>
      </c>
      <c r="C67" s="48"/>
      <c r="D67" s="48"/>
      <c r="E67" s="48"/>
      <c r="F67" s="48"/>
      <c r="G67" s="48"/>
      <c r="H67" s="48"/>
      <c r="I67" s="48"/>
      <c r="J67" s="48"/>
      <c r="K67" s="48"/>
    </row>
    <row r="68" spans="1:13" x14ac:dyDescent="0.3">
      <c r="A68" s="17" t="s">
        <v>415</v>
      </c>
      <c r="B68" s="17" t="s">
        <v>306</v>
      </c>
      <c r="C68" s="48"/>
      <c r="D68" s="48"/>
      <c r="E68" s="48"/>
      <c r="F68" s="48"/>
      <c r="G68" s="48"/>
      <c r="H68" s="48"/>
      <c r="I68" s="48"/>
      <c r="J68" s="48"/>
      <c r="K68" s="48"/>
    </row>
    <row r="69" spans="1:13" ht="28.8" x14ac:dyDescent="0.3">
      <c r="A69" s="17" t="s">
        <v>416</v>
      </c>
      <c r="B69" s="17" t="s">
        <v>307</v>
      </c>
      <c r="C69" s="71">
        <f>C66+C67</f>
        <v>0</v>
      </c>
      <c r="D69" s="71">
        <f t="shared" ref="D69:K69" si="17">D66+D67</f>
        <v>0</v>
      </c>
      <c r="E69" s="71">
        <f t="shared" si="17"/>
        <v>0</v>
      </c>
      <c r="F69" s="71">
        <f t="shared" si="17"/>
        <v>0</v>
      </c>
      <c r="G69" s="71">
        <f t="shared" si="17"/>
        <v>0</v>
      </c>
      <c r="H69" s="71">
        <f t="shared" si="17"/>
        <v>0</v>
      </c>
      <c r="I69" s="71">
        <f t="shared" si="17"/>
        <v>0</v>
      </c>
      <c r="J69" s="71">
        <f t="shared" si="17"/>
        <v>0</v>
      </c>
      <c r="K69" s="71">
        <f t="shared" si="17"/>
        <v>0</v>
      </c>
    </row>
    <row r="70" spans="1:13" x14ac:dyDescent="0.3">
      <c r="A70" s="17" t="s">
        <v>417</v>
      </c>
      <c r="B70" s="17" t="s">
        <v>308</v>
      </c>
      <c r="C70" s="83">
        <f>+C65-C69</f>
        <v>0</v>
      </c>
      <c r="D70" s="83">
        <f t="shared" ref="D70:K70" si="18">+D65-D69</f>
        <v>0</v>
      </c>
      <c r="E70" s="83">
        <f t="shared" si="18"/>
        <v>0</v>
      </c>
      <c r="F70" s="83">
        <f t="shared" si="18"/>
        <v>0</v>
      </c>
      <c r="G70" s="83">
        <f t="shared" si="18"/>
        <v>0</v>
      </c>
      <c r="H70" s="83">
        <f t="shared" si="18"/>
        <v>0</v>
      </c>
      <c r="I70" s="83">
        <f t="shared" si="18"/>
        <v>0</v>
      </c>
      <c r="J70" s="83">
        <f t="shared" si="18"/>
        <v>0</v>
      </c>
      <c r="K70" s="83">
        <f t="shared" si="18"/>
        <v>0</v>
      </c>
      <c r="M70" s="74"/>
    </row>
    <row r="71" spans="1:13" x14ac:dyDescent="0.3">
      <c r="A71" s="6" t="s">
        <v>124</v>
      </c>
      <c r="B71" s="167" t="s">
        <v>126</v>
      </c>
      <c r="C71" s="168"/>
      <c r="D71" s="168"/>
      <c r="E71" s="168"/>
      <c r="F71" s="168"/>
      <c r="G71" s="168"/>
      <c r="H71" s="168"/>
      <c r="I71" s="168"/>
      <c r="J71" s="168"/>
      <c r="K71" s="169"/>
    </row>
    <row r="72" spans="1:13" x14ac:dyDescent="0.3">
      <c r="A72" s="17" t="s">
        <v>309</v>
      </c>
      <c r="B72" s="17" t="s">
        <v>298</v>
      </c>
      <c r="C72" s="48"/>
      <c r="D72" s="71">
        <f>C75</f>
        <v>0</v>
      </c>
      <c r="E72" s="71">
        <f>IF(E5&gt;0, D75, 0)</f>
        <v>0</v>
      </c>
      <c r="F72" s="71">
        <f>IF(F5&gt;0, E75, 0)</f>
        <v>0</v>
      </c>
      <c r="G72" s="71">
        <f>IF(F5&gt;0, F75, IF(E5&gt;0, E75, D75))</f>
        <v>0</v>
      </c>
      <c r="H72" s="71">
        <f t="shared" ref="H72:K72" si="19">G75</f>
        <v>0</v>
      </c>
      <c r="I72" s="71">
        <f t="shared" si="19"/>
        <v>0</v>
      </c>
      <c r="J72" s="71">
        <f t="shared" si="19"/>
        <v>0</v>
      </c>
      <c r="K72" s="71">
        <f t="shared" si="19"/>
        <v>0</v>
      </c>
    </row>
    <row r="73" spans="1:13" x14ac:dyDescent="0.3">
      <c r="A73" s="17" t="s">
        <v>310</v>
      </c>
      <c r="B73" s="17" t="s">
        <v>299</v>
      </c>
      <c r="C73" s="48"/>
      <c r="D73" s="48"/>
      <c r="E73" s="48"/>
      <c r="F73" s="48"/>
      <c r="G73" s="48"/>
      <c r="H73" s="48"/>
      <c r="I73" s="48"/>
      <c r="J73" s="48"/>
      <c r="K73" s="48"/>
    </row>
    <row r="74" spans="1:13" x14ac:dyDescent="0.3">
      <c r="A74" s="17" t="s">
        <v>311</v>
      </c>
      <c r="B74" s="17" t="s">
        <v>300</v>
      </c>
      <c r="C74" s="48"/>
      <c r="D74" s="48"/>
      <c r="E74" s="48"/>
      <c r="F74" s="48"/>
      <c r="G74" s="48"/>
      <c r="H74" s="48"/>
      <c r="I74" s="48"/>
      <c r="J74" s="48"/>
      <c r="K74" s="48"/>
    </row>
    <row r="75" spans="1:13" x14ac:dyDescent="0.3">
      <c r="A75" s="17" t="s">
        <v>312</v>
      </c>
      <c r="B75" s="17" t="s">
        <v>301</v>
      </c>
      <c r="C75" s="71">
        <f>C72+C73-C74</f>
        <v>0</v>
      </c>
      <c r="D75" s="71">
        <f>D72+D73-D74</f>
        <v>0</v>
      </c>
      <c r="E75" s="71">
        <f t="shared" ref="E75:K75" si="20">E72+E73-E74</f>
        <v>0</v>
      </c>
      <c r="F75" s="71">
        <f t="shared" si="20"/>
        <v>0</v>
      </c>
      <c r="G75" s="71">
        <f t="shared" si="20"/>
        <v>0</v>
      </c>
      <c r="H75" s="71">
        <f t="shared" si="20"/>
        <v>0</v>
      </c>
      <c r="I75" s="71">
        <f t="shared" si="20"/>
        <v>0</v>
      </c>
      <c r="J75" s="71">
        <f t="shared" si="20"/>
        <v>0</v>
      </c>
      <c r="K75" s="71">
        <f t="shared" si="20"/>
        <v>0</v>
      </c>
    </row>
    <row r="76" spans="1:13" x14ac:dyDescent="0.3">
      <c r="A76" s="6" t="s">
        <v>125</v>
      </c>
      <c r="B76" s="167" t="s">
        <v>127</v>
      </c>
      <c r="C76" s="168"/>
      <c r="D76" s="168"/>
      <c r="E76" s="168"/>
      <c r="F76" s="168"/>
      <c r="G76" s="168"/>
      <c r="H76" s="168"/>
      <c r="I76" s="168"/>
      <c r="J76" s="168"/>
      <c r="K76" s="169"/>
    </row>
    <row r="77" spans="1:13" x14ac:dyDescent="0.3">
      <c r="A77" s="17" t="s">
        <v>313</v>
      </c>
      <c r="B77" s="17" t="s">
        <v>459</v>
      </c>
      <c r="C77" s="48"/>
      <c r="D77" s="83">
        <f>C80</f>
        <v>0</v>
      </c>
      <c r="E77" s="83">
        <f>IF(E5&gt;0, D80, 0)</f>
        <v>0</v>
      </c>
      <c r="F77" s="83">
        <f>IF(F5&gt;0, E80, 0)</f>
        <v>0</v>
      </c>
      <c r="G77" s="83">
        <f>IF(F5&gt;0, F80, IF(E5&gt;0, E80, D80))</f>
        <v>0</v>
      </c>
      <c r="H77" s="83">
        <f>G80</f>
        <v>0</v>
      </c>
      <c r="I77" s="83">
        <f t="shared" ref="I77:K77" si="21">H80</f>
        <v>0</v>
      </c>
      <c r="J77" s="83">
        <f t="shared" si="21"/>
        <v>0</v>
      </c>
      <c r="K77" s="83">
        <f t="shared" si="21"/>
        <v>0</v>
      </c>
      <c r="M77" s="74"/>
    </row>
    <row r="78" spans="1:13" x14ac:dyDescent="0.3">
      <c r="A78" s="17" t="s">
        <v>314</v>
      </c>
      <c r="B78" s="17" t="s">
        <v>302</v>
      </c>
      <c r="C78" s="48"/>
      <c r="D78" s="48"/>
      <c r="E78" s="48"/>
      <c r="F78" s="48"/>
      <c r="G78" s="48"/>
      <c r="H78" s="48"/>
      <c r="I78" s="48"/>
      <c r="J78" s="48"/>
      <c r="K78" s="48"/>
    </row>
    <row r="79" spans="1:13" x14ac:dyDescent="0.3">
      <c r="A79" s="17" t="s">
        <v>315</v>
      </c>
      <c r="B79" s="17" t="s">
        <v>303</v>
      </c>
      <c r="C79" s="48"/>
      <c r="D79" s="48"/>
      <c r="E79" s="48"/>
      <c r="F79" s="48"/>
      <c r="G79" s="48"/>
      <c r="H79" s="48"/>
      <c r="I79" s="48"/>
      <c r="J79" s="48"/>
      <c r="K79" s="48"/>
    </row>
    <row r="80" spans="1:13" ht="30" customHeight="1" x14ac:dyDescent="0.3">
      <c r="A80" s="17" t="s">
        <v>316</v>
      </c>
      <c r="B80" s="17" t="s">
        <v>460</v>
      </c>
      <c r="C80" s="71">
        <f>+C77+C78-C79</f>
        <v>0</v>
      </c>
      <c r="D80" s="71">
        <f t="shared" ref="D80:K80" si="22">+D77+D78-D79</f>
        <v>0</v>
      </c>
      <c r="E80" s="71">
        <f t="shared" si="22"/>
        <v>0</v>
      </c>
      <c r="F80" s="71">
        <f t="shared" si="22"/>
        <v>0</v>
      </c>
      <c r="G80" s="71">
        <f t="shared" si="22"/>
        <v>0</v>
      </c>
      <c r="H80" s="71">
        <f t="shared" si="22"/>
        <v>0</v>
      </c>
      <c r="I80" s="71">
        <f t="shared" si="22"/>
        <v>0</v>
      </c>
      <c r="J80" s="71">
        <f t="shared" si="22"/>
        <v>0</v>
      </c>
      <c r="K80" s="71">
        <f t="shared" si="22"/>
        <v>0</v>
      </c>
      <c r="M80" s="74"/>
    </row>
    <row r="81" spans="1:13" ht="28.8" x14ac:dyDescent="0.3">
      <c r="A81" s="17" t="s">
        <v>317</v>
      </c>
      <c r="B81" s="17" t="s">
        <v>304</v>
      </c>
      <c r="C81" s="48"/>
      <c r="D81" s="71">
        <f>C84</f>
        <v>0</v>
      </c>
      <c r="E81" s="71">
        <f>IF(E5&gt;0, D84, 0)</f>
        <v>0</v>
      </c>
      <c r="F81" s="71">
        <f>IF(F5&gt;0, E84, 0)</f>
        <v>0</v>
      </c>
      <c r="G81" s="71">
        <f>IF(F5&gt;0, F84, IF(E5&gt;0, E84, D84))</f>
        <v>0</v>
      </c>
      <c r="H81" s="71">
        <f t="shared" ref="H81:K81" si="23">G84</f>
        <v>0</v>
      </c>
      <c r="I81" s="71">
        <f t="shared" si="23"/>
        <v>0</v>
      </c>
      <c r="J81" s="71">
        <f t="shared" si="23"/>
        <v>0</v>
      </c>
      <c r="K81" s="71">
        <f t="shared" si="23"/>
        <v>0</v>
      </c>
    </row>
    <row r="82" spans="1:13" x14ac:dyDescent="0.3">
      <c r="A82" s="17" t="s">
        <v>318</v>
      </c>
      <c r="B82" s="17" t="s">
        <v>305</v>
      </c>
      <c r="C82" s="48"/>
      <c r="D82" s="48"/>
      <c r="E82" s="48"/>
      <c r="F82" s="48"/>
      <c r="G82" s="48"/>
      <c r="H82" s="48"/>
      <c r="I82" s="48"/>
      <c r="J82" s="48"/>
      <c r="K82" s="48"/>
    </row>
    <row r="83" spans="1:13" x14ac:dyDescent="0.3">
      <c r="A83" s="17" t="s">
        <v>319</v>
      </c>
      <c r="B83" s="17" t="s">
        <v>306</v>
      </c>
      <c r="C83" s="48"/>
      <c r="D83" s="48"/>
      <c r="E83" s="48"/>
      <c r="F83" s="48"/>
      <c r="G83" s="48"/>
      <c r="H83" s="48"/>
      <c r="I83" s="48"/>
      <c r="J83" s="48"/>
      <c r="K83" s="48"/>
    </row>
    <row r="84" spans="1:13" ht="28.8" x14ac:dyDescent="0.3">
      <c r="A84" s="17" t="s">
        <v>320</v>
      </c>
      <c r="B84" s="17" t="s">
        <v>307</v>
      </c>
      <c r="C84" s="71">
        <f>C81+C82</f>
        <v>0</v>
      </c>
      <c r="D84" s="71">
        <f t="shared" ref="D84:K84" si="24">D81+D82</f>
        <v>0</v>
      </c>
      <c r="E84" s="71">
        <f t="shared" si="24"/>
        <v>0</v>
      </c>
      <c r="F84" s="71">
        <f t="shared" si="24"/>
        <v>0</v>
      </c>
      <c r="G84" s="71">
        <f t="shared" si="24"/>
        <v>0</v>
      </c>
      <c r="H84" s="71">
        <f t="shared" si="24"/>
        <v>0</v>
      </c>
      <c r="I84" s="71">
        <f t="shared" si="24"/>
        <v>0</v>
      </c>
      <c r="J84" s="71">
        <f t="shared" si="24"/>
        <v>0</v>
      </c>
      <c r="K84" s="71">
        <f t="shared" si="24"/>
        <v>0</v>
      </c>
    </row>
    <row r="85" spans="1:13" x14ac:dyDescent="0.3">
      <c r="A85" s="17" t="s">
        <v>321</v>
      </c>
      <c r="B85" s="17" t="s">
        <v>308</v>
      </c>
      <c r="C85" s="83">
        <f>+C80-C84</f>
        <v>0</v>
      </c>
      <c r="D85" s="83">
        <f t="shared" ref="D85:K85" si="25">+D80-D84</f>
        <v>0</v>
      </c>
      <c r="E85" s="83">
        <f t="shared" si="25"/>
        <v>0</v>
      </c>
      <c r="F85" s="83">
        <f t="shared" si="25"/>
        <v>0</v>
      </c>
      <c r="G85" s="83">
        <f t="shared" si="25"/>
        <v>0</v>
      </c>
      <c r="H85" s="83">
        <f t="shared" si="25"/>
        <v>0</v>
      </c>
      <c r="I85" s="83">
        <f t="shared" si="25"/>
        <v>0</v>
      </c>
      <c r="J85" s="83">
        <f t="shared" si="25"/>
        <v>0</v>
      </c>
      <c r="K85" s="83">
        <f t="shared" si="25"/>
        <v>0</v>
      </c>
      <c r="M85" s="74"/>
    </row>
    <row r="86" spans="1:13" x14ac:dyDescent="0.3">
      <c r="A86" s="6" t="s">
        <v>418</v>
      </c>
      <c r="B86" s="167" t="s">
        <v>178</v>
      </c>
      <c r="C86" s="168"/>
      <c r="D86" s="168"/>
      <c r="E86" s="168"/>
      <c r="F86" s="168"/>
      <c r="G86" s="168"/>
      <c r="H86" s="168"/>
      <c r="I86" s="168"/>
      <c r="J86" s="168"/>
      <c r="K86" s="169"/>
    </row>
    <row r="87" spans="1:13" x14ac:dyDescent="0.3">
      <c r="A87" s="17" t="s">
        <v>419</v>
      </c>
      <c r="B87" s="17" t="s">
        <v>459</v>
      </c>
      <c r="C87" s="48"/>
      <c r="D87" s="71">
        <f>C90</f>
        <v>0</v>
      </c>
      <c r="E87" s="71">
        <f>IF(E5&gt;0, D90, 0)</f>
        <v>0</v>
      </c>
      <c r="F87" s="71">
        <f>IF(F5&gt;0, E90, 0)</f>
        <v>0</v>
      </c>
      <c r="G87" s="71">
        <f>IF(F5&gt;0, F90, IF(E5&gt;0, E90, D90))</f>
        <v>0</v>
      </c>
      <c r="H87" s="71">
        <f>G90</f>
        <v>0</v>
      </c>
      <c r="I87" s="71">
        <f t="shared" ref="I87:K87" si="26">H90</f>
        <v>0</v>
      </c>
      <c r="J87" s="71">
        <f t="shared" si="26"/>
        <v>0</v>
      </c>
      <c r="K87" s="71">
        <f t="shared" si="26"/>
        <v>0</v>
      </c>
      <c r="M87" s="74"/>
    </row>
    <row r="88" spans="1:13" x14ac:dyDescent="0.3">
      <c r="A88" s="17" t="s">
        <v>420</v>
      </c>
      <c r="B88" s="17" t="s">
        <v>302</v>
      </c>
      <c r="C88" s="48"/>
      <c r="D88" s="48"/>
      <c r="E88" s="48"/>
      <c r="F88" s="48"/>
      <c r="G88" s="48"/>
      <c r="H88" s="48"/>
      <c r="I88" s="48"/>
      <c r="J88" s="48"/>
      <c r="K88" s="48"/>
    </row>
    <row r="89" spans="1:13" x14ac:dyDescent="0.3">
      <c r="A89" s="17" t="s">
        <v>421</v>
      </c>
      <c r="B89" s="17" t="s">
        <v>303</v>
      </c>
      <c r="C89" s="48"/>
      <c r="D89" s="48"/>
      <c r="E89" s="48"/>
      <c r="F89" s="48"/>
      <c r="G89" s="48"/>
      <c r="H89" s="48"/>
      <c r="I89" s="48"/>
      <c r="J89" s="48"/>
      <c r="K89" s="48"/>
    </row>
    <row r="90" spans="1:13" x14ac:dyDescent="0.3">
      <c r="A90" s="17" t="s">
        <v>422</v>
      </c>
      <c r="B90" s="17" t="s">
        <v>460</v>
      </c>
      <c r="C90" s="71">
        <f>+C87+C88-C89</f>
        <v>0</v>
      </c>
      <c r="D90" s="71">
        <f t="shared" ref="D90:K90" si="27">+D87+D88-D89</f>
        <v>0</v>
      </c>
      <c r="E90" s="71">
        <f t="shared" si="27"/>
        <v>0</v>
      </c>
      <c r="F90" s="71">
        <f t="shared" si="27"/>
        <v>0</v>
      </c>
      <c r="G90" s="71">
        <f t="shared" si="27"/>
        <v>0</v>
      </c>
      <c r="H90" s="71">
        <f t="shared" si="27"/>
        <v>0</v>
      </c>
      <c r="I90" s="71">
        <f t="shared" si="27"/>
        <v>0</v>
      </c>
      <c r="J90" s="71">
        <f t="shared" si="27"/>
        <v>0</v>
      </c>
      <c r="K90" s="71">
        <f t="shared" si="27"/>
        <v>0</v>
      </c>
      <c r="M90" s="74"/>
    </row>
    <row r="91" spans="1:13" ht="28.8" x14ac:dyDescent="0.3">
      <c r="A91" s="17" t="s">
        <v>423</v>
      </c>
      <c r="B91" s="17" t="s">
        <v>304</v>
      </c>
      <c r="C91" s="48"/>
      <c r="D91" s="71">
        <f>C94</f>
        <v>0</v>
      </c>
      <c r="E91" s="71">
        <f>IF(E5&gt;0, D94, 0)</f>
        <v>0</v>
      </c>
      <c r="F91" s="71">
        <f>IF(F5&gt;0, E94, 0)</f>
        <v>0</v>
      </c>
      <c r="G91" s="71">
        <f>IF(F5&gt;0, F94, IF(E5&gt;0, E94, D94))</f>
        <v>0</v>
      </c>
      <c r="H91" s="71">
        <f t="shared" ref="H91:K91" si="28">G94</f>
        <v>0</v>
      </c>
      <c r="I91" s="71">
        <f t="shared" si="28"/>
        <v>0</v>
      </c>
      <c r="J91" s="71">
        <f t="shared" si="28"/>
        <v>0</v>
      </c>
      <c r="K91" s="71">
        <f t="shared" si="28"/>
        <v>0</v>
      </c>
    </row>
    <row r="92" spans="1:13" x14ac:dyDescent="0.3">
      <c r="A92" s="17" t="s">
        <v>424</v>
      </c>
      <c r="B92" s="17" t="s">
        <v>305</v>
      </c>
      <c r="C92" s="48"/>
      <c r="D92" s="48"/>
      <c r="E92" s="48"/>
      <c r="F92" s="48"/>
      <c r="G92" s="48"/>
      <c r="H92" s="48"/>
      <c r="I92" s="48"/>
      <c r="J92" s="48"/>
      <c r="K92" s="48"/>
    </row>
    <row r="93" spans="1:13" x14ac:dyDescent="0.3">
      <c r="A93" s="17" t="s">
        <v>425</v>
      </c>
      <c r="B93" s="17" t="s">
        <v>306</v>
      </c>
      <c r="C93" s="48"/>
      <c r="D93" s="48"/>
      <c r="E93" s="48"/>
      <c r="F93" s="48"/>
      <c r="G93" s="48"/>
      <c r="H93" s="48"/>
      <c r="I93" s="48"/>
      <c r="J93" s="48"/>
      <c r="K93" s="48"/>
    </row>
    <row r="94" spans="1:13" ht="28.8" x14ac:dyDescent="0.3">
      <c r="A94" s="17" t="s">
        <v>426</v>
      </c>
      <c r="B94" s="17" t="s">
        <v>307</v>
      </c>
      <c r="C94" s="71">
        <f>C91+C92</f>
        <v>0</v>
      </c>
      <c r="D94" s="71">
        <f t="shared" ref="D94:K94" si="29">D91+D92</f>
        <v>0</v>
      </c>
      <c r="E94" s="71">
        <f t="shared" si="29"/>
        <v>0</v>
      </c>
      <c r="F94" s="71">
        <f t="shared" si="29"/>
        <v>0</v>
      </c>
      <c r="G94" s="71">
        <f t="shared" si="29"/>
        <v>0</v>
      </c>
      <c r="H94" s="71">
        <f t="shared" si="29"/>
        <v>0</v>
      </c>
      <c r="I94" s="71">
        <f t="shared" si="29"/>
        <v>0</v>
      </c>
      <c r="J94" s="71">
        <f t="shared" si="29"/>
        <v>0</v>
      </c>
      <c r="K94" s="71">
        <f t="shared" si="29"/>
        <v>0</v>
      </c>
    </row>
    <row r="95" spans="1:13" x14ac:dyDescent="0.3">
      <c r="A95" s="17" t="s">
        <v>427</v>
      </c>
      <c r="B95" s="17" t="s">
        <v>308</v>
      </c>
      <c r="C95" s="83">
        <f>+C90-C94</f>
        <v>0</v>
      </c>
      <c r="D95" s="83">
        <f t="shared" ref="D95:K95" si="30">+D90-D94</f>
        <v>0</v>
      </c>
      <c r="E95" s="83">
        <f t="shared" si="30"/>
        <v>0</v>
      </c>
      <c r="F95" s="83">
        <f t="shared" si="30"/>
        <v>0</v>
      </c>
      <c r="G95" s="83">
        <f t="shared" si="30"/>
        <v>0</v>
      </c>
      <c r="H95" s="83">
        <f t="shared" si="30"/>
        <v>0</v>
      </c>
      <c r="I95" s="83">
        <f t="shared" si="30"/>
        <v>0</v>
      </c>
      <c r="J95" s="83">
        <f t="shared" si="30"/>
        <v>0</v>
      </c>
      <c r="K95" s="83">
        <f t="shared" si="30"/>
        <v>0</v>
      </c>
      <c r="M95" s="74"/>
    </row>
    <row r="96" spans="1:13" x14ac:dyDescent="0.3">
      <c r="A96" s="6" t="s">
        <v>428</v>
      </c>
      <c r="B96" s="167" t="s">
        <v>128</v>
      </c>
      <c r="C96" s="168"/>
      <c r="D96" s="168"/>
      <c r="E96" s="168"/>
      <c r="F96" s="168"/>
      <c r="G96" s="168"/>
      <c r="H96" s="168"/>
      <c r="I96" s="168"/>
      <c r="J96" s="168"/>
      <c r="K96" s="169"/>
    </row>
    <row r="97" spans="1:13" x14ac:dyDescent="0.3">
      <c r="A97" s="17" t="s">
        <v>429</v>
      </c>
      <c r="B97" s="17" t="s">
        <v>459</v>
      </c>
      <c r="C97" s="48"/>
      <c r="D97" s="71">
        <f>C100</f>
        <v>0</v>
      </c>
      <c r="E97" s="71">
        <f>IF(E5&gt;0, D100, 0)</f>
        <v>0</v>
      </c>
      <c r="F97" s="71">
        <f>IF(F5&gt;0, E100, 0)</f>
        <v>0</v>
      </c>
      <c r="G97" s="71">
        <f>IF(F5&gt;0, F100, IF(E5&gt;0, E100, D100))</f>
        <v>0</v>
      </c>
      <c r="H97" s="71">
        <f>G100</f>
        <v>0</v>
      </c>
      <c r="I97" s="71">
        <f t="shared" ref="I97:K97" si="31">H100</f>
        <v>0</v>
      </c>
      <c r="J97" s="71">
        <f t="shared" si="31"/>
        <v>0</v>
      </c>
      <c r="K97" s="71">
        <f t="shared" si="31"/>
        <v>0</v>
      </c>
      <c r="M97" s="74"/>
    </row>
    <row r="98" spans="1:13" x14ac:dyDescent="0.3">
      <c r="A98" s="17" t="s">
        <v>430</v>
      </c>
      <c r="B98" s="17" t="s">
        <v>302</v>
      </c>
      <c r="C98" s="48"/>
      <c r="D98" s="48"/>
      <c r="E98" s="48"/>
      <c r="F98" s="48"/>
      <c r="G98" s="48"/>
      <c r="H98" s="48"/>
      <c r="I98" s="48"/>
      <c r="J98" s="48"/>
      <c r="K98" s="48"/>
    </row>
    <row r="99" spans="1:13" x14ac:dyDescent="0.3">
      <c r="A99" s="17" t="s">
        <v>431</v>
      </c>
      <c r="B99" s="17" t="s">
        <v>303</v>
      </c>
      <c r="C99" s="48"/>
      <c r="D99" s="48"/>
      <c r="E99" s="48"/>
      <c r="F99" s="48"/>
      <c r="G99" s="48"/>
      <c r="H99" s="48"/>
      <c r="I99" s="48"/>
      <c r="J99" s="48"/>
      <c r="K99" s="48"/>
    </row>
    <row r="100" spans="1:13" x14ac:dyDescent="0.3">
      <c r="A100" s="17" t="s">
        <v>432</v>
      </c>
      <c r="B100" s="17" t="s">
        <v>460</v>
      </c>
      <c r="C100" s="71">
        <f>+C97+C98-C99</f>
        <v>0</v>
      </c>
      <c r="D100" s="71">
        <f t="shared" ref="D100:K100" si="32">+D97+D98-D99</f>
        <v>0</v>
      </c>
      <c r="E100" s="71">
        <f t="shared" si="32"/>
        <v>0</v>
      </c>
      <c r="F100" s="71">
        <f t="shared" si="32"/>
        <v>0</v>
      </c>
      <c r="G100" s="71">
        <f t="shared" si="32"/>
        <v>0</v>
      </c>
      <c r="H100" s="71">
        <f t="shared" si="32"/>
        <v>0</v>
      </c>
      <c r="I100" s="71">
        <f t="shared" si="32"/>
        <v>0</v>
      </c>
      <c r="J100" s="71">
        <f t="shared" si="32"/>
        <v>0</v>
      </c>
      <c r="K100" s="71">
        <f t="shared" si="32"/>
        <v>0</v>
      </c>
      <c r="M100" s="74"/>
    </row>
    <row r="101" spans="1:13" ht="28.8" x14ac:dyDescent="0.3">
      <c r="A101" s="17" t="s">
        <v>433</v>
      </c>
      <c r="B101" s="17" t="s">
        <v>304</v>
      </c>
      <c r="C101" s="48"/>
      <c r="D101" s="71">
        <f>C104</f>
        <v>0</v>
      </c>
      <c r="E101" s="71">
        <f>IF(E5&gt;0, D104, 0)</f>
        <v>0</v>
      </c>
      <c r="F101" s="71">
        <f>IF(F5&gt;0, E104, 0)</f>
        <v>0</v>
      </c>
      <c r="G101" s="71">
        <f>IF(F5&gt;0, F104, IF(E5&gt;0, E104, D104))</f>
        <v>0</v>
      </c>
      <c r="H101" s="71">
        <f t="shared" ref="H101:K101" si="33">G104</f>
        <v>0</v>
      </c>
      <c r="I101" s="71">
        <f t="shared" si="33"/>
        <v>0</v>
      </c>
      <c r="J101" s="71">
        <f t="shared" si="33"/>
        <v>0</v>
      </c>
      <c r="K101" s="71">
        <f t="shared" si="33"/>
        <v>0</v>
      </c>
    </row>
    <row r="102" spans="1:13" x14ac:dyDescent="0.3">
      <c r="A102" s="17" t="s">
        <v>434</v>
      </c>
      <c r="B102" s="17" t="s">
        <v>305</v>
      </c>
      <c r="C102" s="48"/>
      <c r="D102" s="48"/>
      <c r="E102" s="48"/>
      <c r="F102" s="48"/>
      <c r="G102" s="48"/>
      <c r="H102" s="48"/>
      <c r="I102" s="48"/>
      <c r="J102" s="48"/>
      <c r="K102" s="48"/>
    </row>
    <row r="103" spans="1:13" x14ac:dyDescent="0.3">
      <c r="A103" s="17" t="s">
        <v>435</v>
      </c>
      <c r="B103" s="17" t="s">
        <v>306</v>
      </c>
      <c r="C103" s="48"/>
      <c r="D103" s="48"/>
      <c r="E103" s="48"/>
      <c r="F103" s="48"/>
      <c r="G103" s="48"/>
      <c r="H103" s="48"/>
      <c r="I103" s="48"/>
      <c r="J103" s="48"/>
      <c r="K103" s="48"/>
    </row>
    <row r="104" spans="1:13" ht="28.8" x14ac:dyDescent="0.3">
      <c r="A104" s="17" t="s">
        <v>436</v>
      </c>
      <c r="B104" s="17" t="s">
        <v>307</v>
      </c>
      <c r="C104" s="71">
        <f>C101+C102</f>
        <v>0</v>
      </c>
      <c r="D104" s="71">
        <f t="shared" ref="D104:K104" si="34">D101+D102</f>
        <v>0</v>
      </c>
      <c r="E104" s="71">
        <f t="shared" si="34"/>
        <v>0</v>
      </c>
      <c r="F104" s="71">
        <f t="shared" si="34"/>
        <v>0</v>
      </c>
      <c r="G104" s="71">
        <f t="shared" si="34"/>
        <v>0</v>
      </c>
      <c r="H104" s="71">
        <f t="shared" si="34"/>
        <v>0</v>
      </c>
      <c r="I104" s="71">
        <f t="shared" si="34"/>
        <v>0</v>
      </c>
      <c r="J104" s="71">
        <f t="shared" si="34"/>
        <v>0</v>
      </c>
      <c r="K104" s="71">
        <f t="shared" si="34"/>
        <v>0</v>
      </c>
    </row>
    <row r="105" spans="1:13" x14ac:dyDescent="0.3">
      <c r="A105" s="17" t="s">
        <v>437</v>
      </c>
      <c r="B105" s="17" t="s">
        <v>308</v>
      </c>
      <c r="C105" s="83">
        <f>+C100-C104</f>
        <v>0</v>
      </c>
      <c r="D105" s="83">
        <f t="shared" ref="D105:K105" si="35">+D100-D104</f>
        <v>0</v>
      </c>
      <c r="E105" s="83">
        <f t="shared" si="35"/>
        <v>0</v>
      </c>
      <c r="F105" s="83">
        <f t="shared" si="35"/>
        <v>0</v>
      </c>
      <c r="G105" s="83">
        <f t="shared" si="35"/>
        <v>0</v>
      </c>
      <c r="H105" s="83">
        <f t="shared" si="35"/>
        <v>0</v>
      </c>
      <c r="I105" s="83">
        <f t="shared" si="35"/>
        <v>0</v>
      </c>
      <c r="J105" s="83">
        <f t="shared" si="35"/>
        <v>0</v>
      </c>
      <c r="K105" s="83">
        <f t="shared" si="35"/>
        <v>0</v>
      </c>
      <c r="M105" s="74"/>
    </row>
    <row r="106" spans="1:13" x14ac:dyDescent="0.3">
      <c r="A106" s="6" t="s">
        <v>438</v>
      </c>
      <c r="B106" s="167" t="s">
        <v>439</v>
      </c>
      <c r="C106" s="168"/>
      <c r="D106" s="168"/>
      <c r="E106" s="168"/>
      <c r="F106" s="168"/>
      <c r="G106" s="168"/>
      <c r="H106" s="168"/>
      <c r="I106" s="168"/>
      <c r="J106" s="168"/>
      <c r="K106" s="169"/>
    </row>
    <row r="107" spans="1:13" x14ac:dyDescent="0.3">
      <c r="A107" s="17" t="s">
        <v>440</v>
      </c>
      <c r="B107" s="17" t="s">
        <v>459</v>
      </c>
      <c r="C107" s="48"/>
      <c r="D107" s="71">
        <f>C110</f>
        <v>0</v>
      </c>
      <c r="E107" s="71">
        <f>IF(E5&gt;0, D110, 0)</f>
        <v>0</v>
      </c>
      <c r="F107" s="71">
        <f>IF(F5&gt;0, E110, 0)</f>
        <v>0</v>
      </c>
      <c r="G107" s="71">
        <f>IF(F5&gt;0, F110, IF(E5&gt;0, E110, D110))</f>
        <v>0</v>
      </c>
      <c r="H107" s="71">
        <f>G110</f>
        <v>0</v>
      </c>
      <c r="I107" s="71">
        <f t="shared" ref="I107:K107" si="36">H110</f>
        <v>0</v>
      </c>
      <c r="J107" s="71">
        <f t="shared" si="36"/>
        <v>0</v>
      </c>
      <c r="K107" s="71">
        <f t="shared" si="36"/>
        <v>0</v>
      </c>
      <c r="M107" s="74"/>
    </row>
    <row r="108" spans="1:13" x14ac:dyDescent="0.3">
      <c r="A108" s="17" t="s">
        <v>441</v>
      </c>
      <c r="B108" s="17" t="s">
        <v>302</v>
      </c>
      <c r="C108" s="48"/>
      <c r="D108" s="48"/>
      <c r="E108" s="48"/>
      <c r="F108" s="48"/>
      <c r="G108" s="48"/>
      <c r="H108" s="48"/>
      <c r="I108" s="48"/>
      <c r="J108" s="48"/>
      <c r="K108" s="48"/>
    </row>
    <row r="109" spans="1:13" x14ac:dyDescent="0.3">
      <c r="A109" s="17" t="s">
        <v>442</v>
      </c>
      <c r="B109" s="17" t="s">
        <v>303</v>
      </c>
      <c r="C109" s="48"/>
      <c r="D109" s="48"/>
      <c r="E109" s="48"/>
      <c r="F109" s="48"/>
      <c r="G109" s="48"/>
      <c r="H109" s="48"/>
      <c r="I109" s="48"/>
      <c r="J109" s="48"/>
      <c r="K109" s="48"/>
    </row>
    <row r="110" spans="1:13" x14ac:dyDescent="0.3">
      <c r="A110" s="17" t="s">
        <v>443</v>
      </c>
      <c r="B110" s="17" t="s">
        <v>460</v>
      </c>
      <c r="C110" s="71">
        <f>+C107+C108-C109</f>
        <v>0</v>
      </c>
      <c r="D110" s="71">
        <f t="shared" ref="D110:K110" si="37">+D107+D108-D109</f>
        <v>0</v>
      </c>
      <c r="E110" s="71">
        <f t="shared" si="37"/>
        <v>0</v>
      </c>
      <c r="F110" s="71">
        <f t="shared" si="37"/>
        <v>0</v>
      </c>
      <c r="G110" s="71">
        <f t="shared" si="37"/>
        <v>0</v>
      </c>
      <c r="H110" s="71">
        <f t="shared" si="37"/>
        <v>0</v>
      </c>
      <c r="I110" s="71">
        <f t="shared" si="37"/>
        <v>0</v>
      </c>
      <c r="J110" s="71">
        <f t="shared" si="37"/>
        <v>0</v>
      </c>
      <c r="K110" s="71">
        <f t="shared" si="37"/>
        <v>0</v>
      </c>
      <c r="M110" s="74"/>
    </row>
    <row r="111" spans="1:13" ht="28.8" x14ac:dyDescent="0.3">
      <c r="A111" s="17" t="s">
        <v>444</v>
      </c>
      <c r="B111" s="17" t="s">
        <v>304</v>
      </c>
      <c r="C111" s="48"/>
      <c r="D111" s="71">
        <f>C114</f>
        <v>0</v>
      </c>
      <c r="E111" s="71">
        <f>IF(E5&gt;0, D114, 0)</f>
        <v>0</v>
      </c>
      <c r="F111" s="71">
        <f>IF(F5&gt;0, E114, 0)</f>
        <v>0</v>
      </c>
      <c r="G111" s="71">
        <f>IF(F5&gt;0, F114, IF(E5&gt;0, E114, D114))</f>
        <v>0</v>
      </c>
      <c r="H111" s="71">
        <f t="shared" ref="H111:K111" si="38">G114</f>
        <v>0</v>
      </c>
      <c r="I111" s="71">
        <f t="shared" si="38"/>
        <v>0</v>
      </c>
      <c r="J111" s="71">
        <f t="shared" si="38"/>
        <v>0</v>
      </c>
      <c r="K111" s="71">
        <f t="shared" si="38"/>
        <v>0</v>
      </c>
    </row>
    <row r="112" spans="1:13" x14ac:dyDescent="0.3">
      <c r="A112" s="17" t="s">
        <v>445</v>
      </c>
      <c r="B112" s="17" t="s">
        <v>305</v>
      </c>
      <c r="C112" s="48"/>
      <c r="D112" s="48"/>
      <c r="E112" s="48"/>
      <c r="F112" s="48"/>
      <c r="G112" s="48"/>
      <c r="H112" s="48"/>
      <c r="I112" s="48"/>
      <c r="J112" s="48"/>
      <c r="K112" s="48"/>
    </row>
    <row r="113" spans="1:13" x14ac:dyDescent="0.3">
      <c r="A113" s="17" t="s">
        <v>446</v>
      </c>
      <c r="B113" s="17" t="s">
        <v>306</v>
      </c>
      <c r="C113" s="48"/>
      <c r="D113" s="48"/>
      <c r="E113" s="48"/>
      <c r="F113" s="48"/>
      <c r="G113" s="48"/>
      <c r="H113" s="48"/>
      <c r="I113" s="48"/>
      <c r="J113" s="48"/>
      <c r="K113" s="48"/>
    </row>
    <row r="114" spans="1:13" ht="28.8" x14ac:dyDescent="0.3">
      <c r="A114" s="17" t="s">
        <v>447</v>
      </c>
      <c r="B114" s="17" t="s">
        <v>307</v>
      </c>
      <c r="C114" s="71">
        <f>C111+C112</f>
        <v>0</v>
      </c>
      <c r="D114" s="71">
        <f t="shared" ref="D114:K114" si="39">D111+D112</f>
        <v>0</v>
      </c>
      <c r="E114" s="71">
        <f t="shared" si="39"/>
        <v>0</v>
      </c>
      <c r="F114" s="71">
        <f t="shared" si="39"/>
        <v>0</v>
      </c>
      <c r="G114" s="71">
        <f t="shared" si="39"/>
        <v>0</v>
      </c>
      <c r="H114" s="71">
        <f t="shared" si="39"/>
        <v>0</v>
      </c>
      <c r="I114" s="71">
        <f t="shared" si="39"/>
        <v>0</v>
      </c>
      <c r="J114" s="71">
        <f t="shared" si="39"/>
        <v>0</v>
      </c>
      <c r="K114" s="71">
        <f t="shared" si="39"/>
        <v>0</v>
      </c>
    </row>
    <row r="115" spans="1:13" x14ac:dyDescent="0.3">
      <c r="A115" s="93" t="s">
        <v>448</v>
      </c>
      <c r="B115" s="93" t="s">
        <v>308</v>
      </c>
      <c r="C115" s="94">
        <f>+C110-C114</f>
        <v>0</v>
      </c>
      <c r="D115" s="94">
        <f t="shared" ref="D115:K115" si="40">+D110-D114</f>
        <v>0</v>
      </c>
      <c r="E115" s="94">
        <f t="shared" si="40"/>
        <v>0</v>
      </c>
      <c r="F115" s="94">
        <f t="shared" si="40"/>
        <v>0</v>
      </c>
      <c r="G115" s="94">
        <f t="shared" si="40"/>
        <v>0</v>
      </c>
      <c r="H115" s="94">
        <f t="shared" si="40"/>
        <v>0</v>
      </c>
      <c r="I115" s="94">
        <f t="shared" si="40"/>
        <v>0</v>
      </c>
      <c r="J115" s="94">
        <f t="shared" si="40"/>
        <v>0</v>
      </c>
      <c r="K115" s="94">
        <f t="shared" si="40"/>
        <v>0</v>
      </c>
      <c r="M115" s="74"/>
    </row>
    <row r="116" spans="1:13" x14ac:dyDescent="0.3">
      <c r="A116" s="6" t="s">
        <v>574</v>
      </c>
      <c r="B116" s="167" t="s">
        <v>477</v>
      </c>
      <c r="C116" s="168"/>
      <c r="D116" s="168"/>
      <c r="E116" s="168"/>
      <c r="F116" s="168"/>
      <c r="G116" s="168"/>
      <c r="H116" s="168"/>
      <c r="I116" s="168"/>
      <c r="J116" s="168"/>
      <c r="K116" s="169"/>
    </row>
    <row r="117" spans="1:13" x14ac:dyDescent="0.3">
      <c r="A117" s="17" t="s">
        <v>575</v>
      </c>
      <c r="B117" s="17" t="s">
        <v>459</v>
      </c>
      <c r="C117" s="48"/>
      <c r="D117" s="71">
        <f>C120</f>
        <v>0</v>
      </c>
      <c r="E117" s="71">
        <f>IF(E15&gt;0, D120, 0)</f>
        <v>0</v>
      </c>
      <c r="F117" s="71">
        <f>IF(F15&gt;0, E120, 0)</f>
        <v>0</v>
      </c>
      <c r="G117" s="71">
        <f>IF(F15&gt;0, F120, IF(E15&gt;0, E120, D120))</f>
        <v>0</v>
      </c>
      <c r="H117" s="71">
        <f>G120</f>
        <v>0</v>
      </c>
      <c r="I117" s="71">
        <f t="shared" ref="I117" si="41">H120</f>
        <v>0</v>
      </c>
      <c r="J117" s="71">
        <f t="shared" ref="J117" si="42">I120</f>
        <v>0</v>
      </c>
      <c r="K117" s="71">
        <f t="shared" ref="K117" si="43">J120</f>
        <v>0</v>
      </c>
      <c r="M117" s="74"/>
    </row>
    <row r="118" spans="1:13" x14ac:dyDescent="0.3">
      <c r="A118" s="17" t="s">
        <v>576</v>
      </c>
      <c r="B118" s="17" t="s">
        <v>302</v>
      </c>
      <c r="C118" s="48"/>
      <c r="D118" s="48"/>
      <c r="E118" s="48"/>
      <c r="F118" s="48"/>
      <c r="G118" s="48"/>
      <c r="H118" s="48"/>
      <c r="I118" s="48"/>
      <c r="J118" s="48"/>
      <c r="K118" s="48"/>
    </row>
    <row r="119" spans="1:13" x14ac:dyDescent="0.3">
      <c r="A119" s="17" t="s">
        <v>577</v>
      </c>
      <c r="B119" s="17" t="s">
        <v>303</v>
      </c>
      <c r="C119" s="48"/>
      <c r="D119" s="48"/>
      <c r="E119" s="48"/>
      <c r="F119" s="48"/>
      <c r="G119" s="48"/>
      <c r="H119" s="48"/>
      <c r="I119" s="48"/>
      <c r="J119" s="48"/>
      <c r="K119" s="48"/>
    </row>
    <row r="120" spans="1:13" x14ac:dyDescent="0.3">
      <c r="A120" s="17" t="s">
        <v>578</v>
      </c>
      <c r="B120" s="17" t="s">
        <v>460</v>
      </c>
      <c r="C120" s="71">
        <f>+C117+C118-C119</f>
        <v>0</v>
      </c>
      <c r="D120" s="71">
        <f t="shared" ref="D120:K120" si="44">+D117+D118-D119</f>
        <v>0</v>
      </c>
      <c r="E120" s="71">
        <f t="shared" si="44"/>
        <v>0</v>
      </c>
      <c r="F120" s="71">
        <f t="shared" si="44"/>
        <v>0</v>
      </c>
      <c r="G120" s="71">
        <f t="shared" si="44"/>
        <v>0</v>
      </c>
      <c r="H120" s="71">
        <f t="shared" si="44"/>
        <v>0</v>
      </c>
      <c r="I120" s="71">
        <f t="shared" si="44"/>
        <v>0</v>
      </c>
      <c r="J120" s="71">
        <f t="shared" si="44"/>
        <v>0</v>
      </c>
      <c r="K120" s="71">
        <f t="shared" si="44"/>
        <v>0</v>
      </c>
      <c r="M120" s="74"/>
    </row>
    <row r="121" spans="1:13" ht="28.8" x14ac:dyDescent="0.3">
      <c r="A121" s="17" t="s">
        <v>579</v>
      </c>
      <c r="B121" s="17" t="s">
        <v>304</v>
      </c>
      <c r="C121" s="48"/>
      <c r="D121" s="71">
        <f>C124</f>
        <v>0</v>
      </c>
      <c r="E121" s="71">
        <f>IF(E15&gt;0, D124, 0)</f>
        <v>0</v>
      </c>
      <c r="F121" s="71">
        <f>IF(F15&gt;0, E124, 0)</f>
        <v>0</v>
      </c>
      <c r="G121" s="71">
        <f>IF(F15&gt;0, F124, IF(E15&gt;0, E124, D124))</f>
        <v>0</v>
      </c>
      <c r="H121" s="71">
        <f t="shared" ref="H121" si="45">G124</f>
        <v>0</v>
      </c>
      <c r="I121" s="71">
        <f t="shared" ref="I121" si="46">H124</f>
        <v>0</v>
      </c>
      <c r="J121" s="71">
        <f t="shared" ref="J121" si="47">I124</f>
        <v>0</v>
      </c>
      <c r="K121" s="71">
        <f t="shared" ref="K121" si="48">J124</f>
        <v>0</v>
      </c>
    </row>
    <row r="122" spans="1:13" x14ac:dyDescent="0.3">
      <c r="A122" s="17" t="s">
        <v>580</v>
      </c>
      <c r="B122" s="17" t="s">
        <v>305</v>
      </c>
      <c r="C122" s="48"/>
      <c r="D122" s="48"/>
      <c r="E122" s="48"/>
      <c r="F122" s="48"/>
      <c r="G122" s="48"/>
      <c r="H122" s="48"/>
      <c r="I122" s="48"/>
      <c r="J122" s="48"/>
      <c r="K122" s="48"/>
    </row>
    <row r="123" spans="1:13" x14ac:dyDescent="0.3">
      <c r="A123" s="17" t="s">
        <v>581</v>
      </c>
      <c r="B123" s="17" t="s">
        <v>306</v>
      </c>
      <c r="C123" s="48"/>
      <c r="D123" s="48"/>
      <c r="E123" s="48"/>
      <c r="F123" s="48"/>
      <c r="G123" s="48"/>
      <c r="H123" s="48"/>
      <c r="I123" s="48"/>
      <c r="J123" s="48"/>
      <c r="K123" s="48"/>
    </row>
    <row r="124" spans="1:13" ht="28.8" x14ac:dyDescent="0.3">
      <c r="A124" s="17" t="s">
        <v>582</v>
      </c>
      <c r="B124" s="17" t="s">
        <v>307</v>
      </c>
      <c r="C124" s="71">
        <f>C121+C122</f>
        <v>0</v>
      </c>
      <c r="D124" s="71">
        <f t="shared" ref="D124:K124" si="49">D121+D122</f>
        <v>0</v>
      </c>
      <c r="E124" s="71">
        <f t="shared" si="49"/>
        <v>0</v>
      </c>
      <c r="F124" s="71">
        <f t="shared" si="49"/>
        <v>0</v>
      </c>
      <c r="G124" s="71">
        <f t="shared" si="49"/>
        <v>0</v>
      </c>
      <c r="H124" s="71">
        <f t="shared" si="49"/>
        <v>0</v>
      </c>
      <c r="I124" s="71">
        <f t="shared" si="49"/>
        <v>0</v>
      </c>
      <c r="J124" s="71">
        <f t="shared" si="49"/>
        <v>0</v>
      </c>
      <c r="K124" s="71">
        <f t="shared" si="49"/>
        <v>0</v>
      </c>
    </row>
    <row r="125" spans="1:13" ht="15" thickBot="1" x14ac:dyDescent="0.35">
      <c r="A125" s="17" t="s">
        <v>583</v>
      </c>
      <c r="B125" s="93" t="s">
        <v>308</v>
      </c>
      <c r="C125" s="94">
        <f>+C120-C124</f>
        <v>0</v>
      </c>
      <c r="D125" s="94">
        <f t="shared" ref="D125:K125" si="50">+D120-D124</f>
        <v>0</v>
      </c>
      <c r="E125" s="94">
        <f t="shared" si="50"/>
        <v>0</v>
      </c>
      <c r="F125" s="94">
        <f t="shared" si="50"/>
        <v>0</v>
      </c>
      <c r="G125" s="94">
        <f t="shared" si="50"/>
        <v>0</v>
      </c>
      <c r="H125" s="94">
        <f t="shared" si="50"/>
        <v>0</v>
      </c>
      <c r="I125" s="94">
        <f t="shared" si="50"/>
        <v>0</v>
      </c>
      <c r="J125" s="94">
        <f t="shared" si="50"/>
        <v>0</v>
      </c>
      <c r="K125" s="94">
        <f t="shared" si="50"/>
        <v>0</v>
      </c>
      <c r="M125" s="74"/>
    </row>
    <row r="126" spans="1:13" x14ac:dyDescent="0.3">
      <c r="A126" s="95" t="s">
        <v>122</v>
      </c>
      <c r="B126" s="170" t="s">
        <v>449</v>
      </c>
      <c r="C126" s="171"/>
      <c r="D126" s="171"/>
      <c r="E126" s="171"/>
      <c r="F126" s="171"/>
      <c r="G126" s="171"/>
      <c r="H126" s="171"/>
      <c r="I126" s="171"/>
      <c r="J126" s="171"/>
      <c r="K126" s="172"/>
    </row>
    <row r="127" spans="1:13" x14ac:dyDescent="0.3">
      <c r="A127" s="96" t="s">
        <v>450</v>
      </c>
      <c r="B127" s="17" t="s">
        <v>459</v>
      </c>
      <c r="C127" s="71">
        <f>C72+C77+C62+C87+C97+C107+C117</f>
        <v>0</v>
      </c>
      <c r="D127" s="71">
        <f t="shared" ref="D127:K127" si="51">D72+D77+D62+D87+D97+D107+D117</f>
        <v>0</v>
      </c>
      <c r="E127" s="71">
        <f t="shared" si="51"/>
        <v>0</v>
      </c>
      <c r="F127" s="71">
        <f t="shared" si="51"/>
        <v>0</v>
      </c>
      <c r="G127" s="71">
        <f t="shared" si="51"/>
        <v>0</v>
      </c>
      <c r="H127" s="71">
        <f t="shared" si="51"/>
        <v>0</v>
      </c>
      <c r="I127" s="71">
        <f t="shared" si="51"/>
        <v>0</v>
      </c>
      <c r="J127" s="71">
        <f t="shared" si="51"/>
        <v>0</v>
      </c>
      <c r="K127" s="71">
        <f t="shared" si="51"/>
        <v>0</v>
      </c>
      <c r="M127" s="74"/>
    </row>
    <row r="128" spans="1:13" x14ac:dyDescent="0.3">
      <c r="A128" s="96" t="s">
        <v>451</v>
      </c>
      <c r="B128" s="17" t="s">
        <v>302</v>
      </c>
      <c r="C128" s="71">
        <f>C73+C78+C63+C88+C98+C108+C118</f>
        <v>0</v>
      </c>
      <c r="D128" s="71">
        <f t="shared" ref="D128:K128" si="52">D73+D78+D63+D88+D98+D108+D118</f>
        <v>0</v>
      </c>
      <c r="E128" s="71">
        <f t="shared" si="52"/>
        <v>0</v>
      </c>
      <c r="F128" s="71">
        <f t="shared" si="52"/>
        <v>0</v>
      </c>
      <c r="G128" s="71">
        <f t="shared" si="52"/>
        <v>0</v>
      </c>
      <c r="H128" s="71">
        <f t="shared" si="52"/>
        <v>0</v>
      </c>
      <c r="I128" s="71">
        <f t="shared" si="52"/>
        <v>0</v>
      </c>
      <c r="J128" s="71">
        <f t="shared" si="52"/>
        <v>0</v>
      </c>
      <c r="K128" s="71">
        <f t="shared" si="52"/>
        <v>0</v>
      </c>
    </row>
    <row r="129" spans="1:13" x14ac:dyDescent="0.3">
      <c r="A129" s="96" t="s">
        <v>452</v>
      </c>
      <c r="B129" s="17" t="s">
        <v>303</v>
      </c>
      <c r="C129" s="71">
        <f>C74+C79+C64+C89+C99+C109+C119</f>
        <v>0</v>
      </c>
      <c r="D129" s="71">
        <f t="shared" ref="D129:K129" si="53">D74+D79+D64+D89+D99+D109+D119</f>
        <v>0</v>
      </c>
      <c r="E129" s="71">
        <f t="shared" si="53"/>
        <v>0</v>
      </c>
      <c r="F129" s="71">
        <f t="shared" si="53"/>
        <v>0</v>
      </c>
      <c r="G129" s="71">
        <f t="shared" si="53"/>
        <v>0</v>
      </c>
      <c r="H129" s="71">
        <f t="shared" si="53"/>
        <v>0</v>
      </c>
      <c r="I129" s="71">
        <f t="shared" si="53"/>
        <v>0</v>
      </c>
      <c r="J129" s="71">
        <f t="shared" si="53"/>
        <v>0</v>
      </c>
      <c r="K129" s="71">
        <f t="shared" si="53"/>
        <v>0</v>
      </c>
    </row>
    <row r="130" spans="1:13" x14ac:dyDescent="0.3">
      <c r="A130" s="96" t="s">
        <v>453</v>
      </c>
      <c r="B130" s="17" t="s">
        <v>460</v>
      </c>
      <c r="C130" s="71">
        <f>C80+C65+C90+C100+C110+C120</f>
        <v>0</v>
      </c>
      <c r="D130" s="71">
        <f t="shared" ref="D130:K130" si="54">D80+D65+D90+D100+D110+D120</f>
        <v>0</v>
      </c>
      <c r="E130" s="71">
        <f t="shared" si="54"/>
        <v>0</v>
      </c>
      <c r="F130" s="71">
        <f t="shared" si="54"/>
        <v>0</v>
      </c>
      <c r="G130" s="71">
        <f t="shared" si="54"/>
        <v>0</v>
      </c>
      <c r="H130" s="71">
        <f t="shared" si="54"/>
        <v>0</v>
      </c>
      <c r="I130" s="71">
        <f t="shared" si="54"/>
        <v>0</v>
      </c>
      <c r="J130" s="71">
        <f t="shared" si="54"/>
        <v>0</v>
      </c>
      <c r="K130" s="71">
        <f t="shared" si="54"/>
        <v>0</v>
      </c>
      <c r="M130" s="74"/>
    </row>
    <row r="131" spans="1:13" ht="28.8" x14ac:dyDescent="0.3">
      <c r="A131" s="96" t="s">
        <v>454</v>
      </c>
      <c r="B131" s="17" t="s">
        <v>304</v>
      </c>
      <c r="C131" s="71">
        <f>C81+C66+C91+C101+C111+C121</f>
        <v>0</v>
      </c>
      <c r="D131" s="71">
        <f t="shared" ref="D131:K131" si="55">D81+D66+D91+D101+D111+D121</f>
        <v>0</v>
      </c>
      <c r="E131" s="71">
        <f t="shared" si="55"/>
        <v>0</v>
      </c>
      <c r="F131" s="71">
        <f t="shared" si="55"/>
        <v>0</v>
      </c>
      <c r="G131" s="71">
        <f t="shared" si="55"/>
        <v>0</v>
      </c>
      <c r="H131" s="71">
        <f t="shared" si="55"/>
        <v>0</v>
      </c>
      <c r="I131" s="71">
        <f t="shared" si="55"/>
        <v>0</v>
      </c>
      <c r="J131" s="71">
        <f t="shared" si="55"/>
        <v>0</v>
      </c>
      <c r="K131" s="71">
        <f t="shared" si="55"/>
        <v>0</v>
      </c>
    </row>
    <row r="132" spans="1:13" x14ac:dyDescent="0.3">
      <c r="A132" s="96" t="s">
        <v>455</v>
      </c>
      <c r="B132" s="17" t="s">
        <v>305</v>
      </c>
      <c r="C132" s="71">
        <f>C82+C67+C92+C102+C112+C122</f>
        <v>0</v>
      </c>
      <c r="D132" s="71">
        <f t="shared" ref="D132:K132" si="56">D82+D67+D92+D102+D112+D122</f>
        <v>0</v>
      </c>
      <c r="E132" s="71">
        <f t="shared" si="56"/>
        <v>0</v>
      </c>
      <c r="F132" s="71">
        <f t="shared" si="56"/>
        <v>0</v>
      </c>
      <c r="G132" s="71">
        <f t="shared" si="56"/>
        <v>0</v>
      </c>
      <c r="H132" s="71">
        <f t="shared" si="56"/>
        <v>0</v>
      </c>
      <c r="I132" s="71">
        <f t="shared" si="56"/>
        <v>0</v>
      </c>
      <c r="J132" s="71">
        <f t="shared" si="56"/>
        <v>0</v>
      </c>
      <c r="K132" s="71">
        <f t="shared" si="56"/>
        <v>0</v>
      </c>
    </row>
    <row r="133" spans="1:13" x14ac:dyDescent="0.3">
      <c r="A133" s="96" t="s">
        <v>456</v>
      </c>
      <c r="B133" s="17" t="s">
        <v>306</v>
      </c>
      <c r="C133" s="71">
        <f>C83+C68+C93+C103+C113+C123</f>
        <v>0</v>
      </c>
      <c r="D133" s="71">
        <f t="shared" ref="D133:K133" si="57">D83+D68+D93+D103+D113+D123</f>
        <v>0</v>
      </c>
      <c r="E133" s="71">
        <f t="shared" si="57"/>
        <v>0</v>
      </c>
      <c r="F133" s="71">
        <f t="shared" si="57"/>
        <v>0</v>
      </c>
      <c r="G133" s="71">
        <f t="shared" si="57"/>
        <v>0</v>
      </c>
      <c r="H133" s="71">
        <f t="shared" si="57"/>
        <v>0</v>
      </c>
      <c r="I133" s="71">
        <f t="shared" si="57"/>
        <v>0</v>
      </c>
      <c r="J133" s="71">
        <f t="shared" si="57"/>
        <v>0</v>
      </c>
      <c r="K133" s="71">
        <f t="shared" si="57"/>
        <v>0</v>
      </c>
    </row>
    <row r="134" spans="1:13" ht="28.8" x14ac:dyDescent="0.3">
      <c r="A134" s="96" t="s">
        <v>457</v>
      </c>
      <c r="B134" s="17" t="s">
        <v>307</v>
      </c>
      <c r="C134" s="71">
        <f>C84+C69+C94+C104+C114+C124</f>
        <v>0</v>
      </c>
      <c r="D134" s="71">
        <f t="shared" ref="D134:K134" si="58">D84+D69+D94+D104+D114+D124</f>
        <v>0</v>
      </c>
      <c r="E134" s="71">
        <f t="shared" si="58"/>
        <v>0</v>
      </c>
      <c r="F134" s="71">
        <f t="shared" si="58"/>
        <v>0</v>
      </c>
      <c r="G134" s="71">
        <f t="shared" si="58"/>
        <v>0</v>
      </c>
      <c r="H134" s="71">
        <f t="shared" si="58"/>
        <v>0</v>
      </c>
      <c r="I134" s="71">
        <f t="shared" si="58"/>
        <v>0</v>
      </c>
      <c r="J134" s="71">
        <f t="shared" si="58"/>
        <v>0</v>
      </c>
      <c r="K134" s="71">
        <f t="shared" si="58"/>
        <v>0</v>
      </c>
    </row>
    <row r="135" spans="1:13" ht="15" thickBot="1" x14ac:dyDescent="0.35">
      <c r="A135" s="97" t="s">
        <v>458</v>
      </c>
      <c r="B135" s="98" t="s">
        <v>308</v>
      </c>
      <c r="C135" s="99">
        <f>C75+C85+C70+C95+C105+C115+C125</f>
        <v>0</v>
      </c>
      <c r="D135" s="99">
        <f t="shared" ref="D135:K135" si="59">D75+D85+D70+D95+D105+D115+D125</f>
        <v>0</v>
      </c>
      <c r="E135" s="99">
        <f t="shared" si="59"/>
        <v>0</v>
      </c>
      <c r="F135" s="99">
        <f t="shared" si="59"/>
        <v>0</v>
      </c>
      <c r="G135" s="99">
        <f t="shared" si="59"/>
        <v>0</v>
      </c>
      <c r="H135" s="99">
        <f t="shared" si="59"/>
        <v>0</v>
      </c>
      <c r="I135" s="99">
        <f t="shared" si="59"/>
        <v>0</v>
      </c>
      <c r="J135" s="99">
        <f t="shared" si="59"/>
        <v>0</v>
      </c>
      <c r="K135" s="99">
        <f t="shared" si="59"/>
        <v>0</v>
      </c>
      <c r="M135" s="74"/>
    </row>
    <row r="137" spans="1:13" x14ac:dyDescent="0.3">
      <c r="A137" s="10" t="s">
        <v>547</v>
      </c>
    </row>
  </sheetData>
  <mergeCells count="23">
    <mergeCell ref="B61:K61"/>
    <mergeCell ref="B71:K71"/>
    <mergeCell ref="B1:K1"/>
    <mergeCell ref="B8:K8"/>
    <mergeCell ref="B13:K13"/>
    <mergeCell ref="B18:K18"/>
    <mergeCell ref="B23:K23"/>
    <mergeCell ref="B29:K29"/>
    <mergeCell ref="B33:K33"/>
    <mergeCell ref="B37:K37"/>
    <mergeCell ref="B41:K41"/>
    <mergeCell ref="B60:K60"/>
    <mergeCell ref="A3:A5"/>
    <mergeCell ref="B3:B5"/>
    <mergeCell ref="G3:K3"/>
    <mergeCell ref="D3:F3"/>
    <mergeCell ref="C3:C5"/>
    <mergeCell ref="B76:K76"/>
    <mergeCell ref="B86:K86"/>
    <mergeCell ref="B96:K96"/>
    <mergeCell ref="B106:K106"/>
    <mergeCell ref="B126:K126"/>
    <mergeCell ref="B116:K116"/>
  </mergeCells>
  <printOptions horizontalCentered="1"/>
  <pageMargins left="0.39370078740157483" right="0.39370078740157483" top="1.1811023622047245" bottom="0.78740157480314965" header="0.31496062992125984" footer="0.31496062992125984"/>
  <pageSetup paperSize="9" scale="38"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95"/>
  <sheetViews>
    <sheetView topLeftCell="A85" zoomScaleNormal="100" workbookViewId="0">
      <selection activeCell="F28" sqref="F28"/>
    </sheetView>
  </sheetViews>
  <sheetFormatPr defaultRowHeight="14.4" x14ac:dyDescent="0.3"/>
  <cols>
    <col min="1" max="1" width="8.33203125" customWidth="1"/>
    <col min="2" max="2" width="26.33203125" customWidth="1"/>
    <col min="3" max="3" width="13.6640625" customWidth="1"/>
    <col min="4" max="4" width="12.6640625" customWidth="1"/>
    <col min="5" max="5" width="11.109375" customWidth="1"/>
    <col min="6" max="6" width="11" customWidth="1"/>
    <col min="7" max="7" width="10.109375" customWidth="1"/>
    <col min="8" max="8" width="10.33203125" customWidth="1"/>
    <col min="9" max="9" width="10.5546875" customWidth="1"/>
    <col min="10" max="10" width="11.6640625" customWidth="1"/>
    <col min="11" max="11" width="11" customWidth="1"/>
  </cols>
  <sheetData>
    <row r="1" spans="1:11" ht="14.4" customHeight="1" x14ac:dyDescent="0.3">
      <c r="A1" s="4" t="s">
        <v>131</v>
      </c>
      <c r="B1" s="145" t="s">
        <v>337</v>
      </c>
      <c r="C1" s="145"/>
      <c r="D1" s="145"/>
      <c r="E1" s="145"/>
      <c r="F1" s="145"/>
      <c r="G1" s="145"/>
      <c r="H1" s="145"/>
      <c r="I1" s="145"/>
      <c r="J1" s="145"/>
      <c r="K1" s="145"/>
    </row>
    <row r="2" spans="1:11" ht="14.4" customHeight="1" x14ac:dyDescent="0.3">
      <c r="A2" s="4" t="s">
        <v>132</v>
      </c>
      <c r="B2" s="145" t="s">
        <v>133</v>
      </c>
      <c r="C2" s="145"/>
      <c r="D2" s="145"/>
      <c r="E2" s="145"/>
      <c r="F2" s="145"/>
      <c r="G2" s="145"/>
      <c r="H2" s="145"/>
      <c r="I2" s="145"/>
      <c r="J2" s="145"/>
      <c r="K2" s="145"/>
    </row>
    <row r="3" spans="1:11" s="12" customFormat="1" ht="87.6" customHeight="1" x14ac:dyDescent="0.3">
      <c r="A3" s="16" t="s">
        <v>134</v>
      </c>
      <c r="B3" s="173" t="s">
        <v>135</v>
      </c>
      <c r="C3" s="173"/>
      <c r="D3" s="173" t="s">
        <v>466</v>
      </c>
      <c r="E3" s="173"/>
      <c r="F3" s="173"/>
      <c r="G3" s="16" t="s">
        <v>467</v>
      </c>
      <c r="H3" s="84" t="s">
        <v>468</v>
      </c>
      <c r="I3" s="115" t="s">
        <v>469</v>
      </c>
      <c r="J3" s="84" t="s">
        <v>470</v>
      </c>
      <c r="K3" s="16" t="s">
        <v>136</v>
      </c>
    </row>
    <row r="4" spans="1:11" s="44" customFormat="1" x14ac:dyDescent="0.3">
      <c r="A4" s="17" t="s">
        <v>293</v>
      </c>
      <c r="B4" s="144"/>
      <c r="C4" s="144"/>
      <c r="D4" s="210"/>
      <c r="E4" s="210"/>
      <c r="F4" s="210"/>
      <c r="G4" s="53"/>
      <c r="H4" s="48"/>
      <c r="I4" s="117"/>
      <c r="J4" s="48"/>
      <c r="K4" s="127"/>
    </row>
    <row r="5" spans="1:11" s="44" customFormat="1" x14ac:dyDescent="0.3">
      <c r="A5" s="17" t="s">
        <v>294</v>
      </c>
      <c r="B5" s="144"/>
      <c r="C5" s="144"/>
      <c r="D5" s="210"/>
      <c r="E5" s="210"/>
      <c r="F5" s="210"/>
      <c r="G5" s="53"/>
      <c r="H5" s="48"/>
      <c r="I5" s="117"/>
      <c r="J5" s="48"/>
      <c r="K5" s="127"/>
    </row>
    <row r="6" spans="1:11" s="44" customFormat="1" x14ac:dyDescent="0.3">
      <c r="A6" s="17" t="s">
        <v>295</v>
      </c>
      <c r="B6" s="144"/>
      <c r="C6" s="144"/>
      <c r="D6" s="210"/>
      <c r="E6" s="210"/>
      <c r="F6" s="210"/>
      <c r="G6" s="53"/>
      <c r="H6" s="48"/>
      <c r="I6" s="117"/>
      <c r="J6" s="48"/>
      <c r="K6" s="127"/>
    </row>
    <row r="7" spans="1:11" s="44" customFormat="1" x14ac:dyDescent="0.3">
      <c r="A7" s="17" t="s">
        <v>296</v>
      </c>
      <c r="B7" s="144"/>
      <c r="C7" s="144"/>
      <c r="D7" s="210"/>
      <c r="E7" s="210"/>
      <c r="F7" s="210"/>
      <c r="G7" s="53"/>
      <c r="H7" s="48"/>
      <c r="I7" s="117"/>
      <c r="J7" s="48"/>
      <c r="K7" s="127"/>
    </row>
    <row r="8" spans="1:11" s="44" customFormat="1" x14ac:dyDescent="0.3">
      <c r="A8" s="17" t="s">
        <v>297</v>
      </c>
      <c r="B8" s="144"/>
      <c r="C8" s="144"/>
      <c r="D8" s="210"/>
      <c r="E8" s="210"/>
      <c r="F8" s="210"/>
      <c r="G8" s="53"/>
      <c r="H8" s="48"/>
      <c r="I8" s="117"/>
      <c r="J8" s="48"/>
      <c r="K8" s="127"/>
    </row>
    <row r="9" spans="1:11" x14ac:dyDescent="0.3">
      <c r="A9" s="118"/>
      <c r="B9" s="214" t="s">
        <v>138</v>
      </c>
      <c r="C9" s="215"/>
      <c r="D9" s="215"/>
      <c r="E9" s="215"/>
      <c r="F9" s="215"/>
      <c r="G9" s="216"/>
      <c r="H9" s="19">
        <f>SUM(H4:H8)</f>
        <v>0</v>
      </c>
      <c r="I9" s="19"/>
      <c r="J9" s="19">
        <f>SUM(J4:J8)</f>
        <v>0</v>
      </c>
      <c r="K9" s="34"/>
    </row>
    <row r="10" spans="1:11" x14ac:dyDescent="0.3">
      <c r="A10" s="4" t="s">
        <v>139</v>
      </c>
      <c r="B10" s="145" t="s">
        <v>140</v>
      </c>
      <c r="C10" s="145"/>
      <c r="D10" s="145"/>
      <c r="E10" s="145"/>
      <c r="F10" s="145"/>
      <c r="G10" s="145"/>
      <c r="H10" s="145"/>
      <c r="I10" s="145"/>
      <c r="J10" s="145"/>
      <c r="K10" s="145"/>
    </row>
    <row r="11" spans="1:11" s="18" customFormat="1" x14ac:dyDescent="0.3">
      <c r="A11" s="8" t="s">
        <v>47</v>
      </c>
      <c r="B11" s="8" t="s">
        <v>48</v>
      </c>
      <c r="C11" s="8" t="s">
        <v>49</v>
      </c>
      <c r="D11" s="8" t="s">
        <v>50</v>
      </c>
      <c r="E11" s="8" t="s">
        <v>96</v>
      </c>
      <c r="F11" s="114" t="s">
        <v>97</v>
      </c>
      <c r="G11" s="8" t="s">
        <v>98</v>
      </c>
      <c r="H11" s="8" t="s">
        <v>99</v>
      </c>
      <c r="I11" s="8" t="s">
        <v>100</v>
      </c>
      <c r="J11" s="8" t="s">
        <v>101</v>
      </c>
      <c r="K11" s="8" t="s">
        <v>129</v>
      </c>
    </row>
    <row r="12" spans="1:11" s="12" customFormat="1" ht="22.2" customHeight="1" x14ac:dyDescent="0.3">
      <c r="A12" s="173" t="s">
        <v>102</v>
      </c>
      <c r="B12" s="173" t="s">
        <v>103</v>
      </c>
      <c r="C12" s="217" t="str">
        <f>'4'!C3</f>
        <v>Užpildykite 1.1.2 punktą</v>
      </c>
      <c r="D12" s="173" t="s">
        <v>104</v>
      </c>
      <c r="E12" s="173"/>
      <c r="F12" s="173"/>
      <c r="G12" s="173" t="s">
        <v>105</v>
      </c>
      <c r="H12" s="173"/>
      <c r="I12" s="173"/>
      <c r="J12" s="173"/>
      <c r="K12" s="173"/>
    </row>
    <row r="13" spans="1:11" s="12" customFormat="1" x14ac:dyDescent="0.3">
      <c r="A13" s="173"/>
      <c r="B13" s="173"/>
      <c r="C13" s="218"/>
      <c r="D13" s="16" t="s">
        <v>548</v>
      </c>
      <c r="E13" s="16" t="s">
        <v>107</v>
      </c>
      <c r="F13" s="16" t="s">
        <v>108</v>
      </c>
      <c r="G13" s="16" t="s">
        <v>106</v>
      </c>
      <c r="H13" s="16" t="s">
        <v>107</v>
      </c>
      <c r="I13" s="16" t="s">
        <v>108</v>
      </c>
      <c r="J13" s="16" t="s">
        <v>109</v>
      </c>
      <c r="K13" s="16" t="s">
        <v>110</v>
      </c>
    </row>
    <row r="14" spans="1:11" s="12" customFormat="1" ht="28.2" customHeight="1" x14ac:dyDescent="0.3">
      <c r="A14" s="173"/>
      <c r="B14" s="173"/>
      <c r="C14" s="219"/>
      <c r="D14" s="16">
        <f>'4'!D5</f>
        <v>1</v>
      </c>
      <c r="E14" s="16">
        <f>'4'!E5</f>
        <v>2</v>
      </c>
      <c r="F14" s="16">
        <f>'4'!F5</f>
        <v>3</v>
      </c>
      <c r="G14" s="16">
        <f>'4'!G5</f>
        <v>1</v>
      </c>
      <c r="H14" s="16">
        <f>'4'!H5</f>
        <v>2</v>
      </c>
      <c r="I14" s="16">
        <f>'4'!I5</f>
        <v>3</v>
      </c>
      <c r="J14" s="16" t="str">
        <f>'4'!J5</f>
        <v>-</v>
      </c>
      <c r="K14" s="16" t="str">
        <f>'4'!K5</f>
        <v>-</v>
      </c>
    </row>
    <row r="15" spans="1:11" ht="28.8" x14ac:dyDescent="0.3">
      <c r="A15" s="17" t="s">
        <v>141</v>
      </c>
      <c r="B15" s="17" t="s">
        <v>142</v>
      </c>
      <c r="C15" s="71">
        <f>SUM(C16:C17)</f>
        <v>0</v>
      </c>
      <c r="D15" s="71">
        <f>C22</f>
        <v>0</v>
      </c>
      <c r="E15" s="71">
        <f>IF(E14&gt;0, D22, 0)</f>
        <v>0</v>
      </c>
      <c r="F15" s="71">
        <f>IF(F14&gt;0, E22, 0)</f>
        <v>0</v>
      </c>
      <c r="G15" s="71">
        <f>IF(F14&gt;0, F22, IF(E14&gt;0, E22, D22))</f>
        <v>0</v>
      </c>
      <c r="H15" s="71">
        <f t="shared" ref="H15:K15" si="0">G22</f>
        <v>0</v>
      </c>
      <c r="I15" s="71">
        <f t="shared" si="0"/>
        <v>0</v>
      </c>
      <c r="J15" s="71">
        <f t="shared" si="0"/>
        <v>0</v>
      </c>
      <c r="K15" s="71">
        <f t="shared" si="0"/>
        <v>0</v>
      </c>
    </row>
    <row r="16" spans="1:11" x14ac:dyDescent="0.3">
      <c r="A16" s="17" t="s">
        <v>143</v>
      </c>
      <c r="B16" s="77" t="s">
        <v>144</v>
      </c>
      <c r="C16" s="49"/>
      <c r="D16" s="71">
        <f>+C16+C18-C20</f>
        <v>0</v>
      </c>
      <c r="E16" s="71">
        <f t="shared" ref="E16:K17" si="1">+D16+D18-D20</f>
        <v>0</v>
      </c>
      <c r="F16" s="71">
        <f t="shared" si="1"/>
        <v>0</v>
      </c>
      <c r="G16" s="71">
        <f t="shared" si="1"/>
        <v>0</v>
      </c>
      <c r="H16" s="71">
        <f t="shared" si="1"/>
        <v>0</v>
      </c>
      <c r="I16" s="71">
        <f t="shared" si="1"/>
        <v>0</v>
      </c>
      <c r="J16" s="71">
        <f t="shared" si="1"/>
        <v>0</v>
      </c>
      <c r="K16" s="71">
        <f t="shared" si="1"/>
        <v>0</v>
      </c>
    </row>
    <row r="17" spans="1:11" x14ac:dyDescent="0.3">
      <c r="A17" s="17" t="s">
        <v>145</v>
      </c>
      <c r="B17" s="77" t="s">
        <v>146</v>
      </c>
      <c r="C17" s="49"/>
      <c r="D17" s="71">
        <f>+C17+C19-C21</f>
        <v>0</v>
      </c>
      <c r="E17" s="71">
        <f t="shared" si="1"/>
        <v>0</v>
      </c>
      <c r="F17" s="71">
        <f t="shared" si="1"/>
        <v>0</v>
      </c>
      <c r="G17" s="71">
        <f t="shared" si="1"/>
        <v>0</v>
      </c>
      <c r="H17" s="71">
        <f t="shared" si="1"/>
        <v>0</v>
      </c>
      <c r="I17" s="71">
        <f t="shared" si="1"/>
        <v>0</v>
      </c>
      <c r="J17" s="71">
        <f t="shared" si="1"/>
        <v>0</v>
      </c>
      <c r="K17" s="71">
        <f t="shared" si="1"/>
        <v>0</v>
      </c>
    </row>
    <row r="18" spans="1:11" ht="28.8" x14ac:dyDescent="0.3">
      <c r="A18" s="17" t="s">
        <v>147</v>
      </c>
      <c r="B18" s="17" t="s">
        <v>148</v>
      </c>
      <c r="C18" s="49"/>
      <c r="D18" s="48"/>
      <c r="E18" s="48"/>
      <c r="F18" s="48"/>
      <c r="G18" s="48"/>
      <c r="H18" s="48"/>
      <c r="I18" s="48"/>
      <c r="J18" s="48"/>
      <c r="K18" s="48"/>
    </row>
    <row r="19" spans="1:11" ht="28.8" x14ac:dyDescent="0.3">
      <c r="A19" s="17" t="s">
        <v>149</v>
      </c>
      <c r="B19" s="17" t="s">
        <v>150</v>
      </c>
      <c r="C19" s="49"/>
      <c r="D19" s="48"/>
      <c r="E19" s="48"/>
      <c r="F19" s="48"/>
      <c r="G19" s="48"/>
      <c r="H19" s="48"/>
      <c r="I19" s="48"/>
      <c r="J19" s="48"/>
      <c r="K19" s="48"/>
    </row>
    <row r="20" spans="1:11" ht="28.8" x14ac:dyDescent="0.3">
      <c r="A20" s="17" t="s">
        <v>151</v>
      </c>
      <c r="B20" s="17" t="s">
        <v>152</v>
      </c>
      <c r="C20" s="49"/>
      <c r="D20" s="48"/>
      <c r="E20" s="48"/>
      <c r="F20" s="48"/>
      <c r="G20" s="48"/>
      <c r="H20" s="48"/>
      <c r="I20" s="48"/>
      <c r="J20" s="48"/>
      <c r="K20" s="48"/>
    </row>
    <row r="21" spans="1:11" ht="28.8" x14ac:dyDescent="0.3">
      <c r="A21" s="17" t="s">
        <v>153</v>
      </c>
      <c r="B21" s="17" t="s">
        <v>154</v>
      </c>
      <c r="C21" s="49"/>
      <c r="D21" s="48"/>
      <c r="E21" s="48"/>
      <c r="F21" s="48"/>
      <c r="G21" s="48"/>
      <c r="H21" s="48"/>
      <c r="I21" s="48"/>
      <c r="J21" s="48"/>
      <c r="K21" s="48"/>
    </row>
    <row r="22" spans="1:11" ht="28.8" x14ac:dyDescent="0.3">
      <c r="A22" s="17" t="s">
        <v>155</v>
      </c>
      <c r="B22" s="17" t="s">
        <v>208</v>
      </c>
      <c r="C22" s="71">
        <f>SUM(C15,C18,C19)-C20-C21</f>
        <v>0</v>
      </c>
      <c r="D22" s="71">
        <f t="shared" ref="D22:K22" si="2">SUM(D15,D18,D19)-D20-D21</f>
        <v>0</v>
      </c>
      <c r="E22" s="71">
        <f t="shared" si="2"/>
        <v>0</v>
      </c>
      <c r="F22" s="71">
        <f t="shared" si="2"/>
        <v>0</v>
      </c>
      <c r="G22" s="71">
        <f t="shared" si="2"/>
        <v>0</v>
      </c>
      <c r="H22" s="71">
        <f t="shared" si="2"/>
        <v>0</v>
      </c>
      <c r="I22" s="71">
        <f t="shared" si="2"/>
        <v>0</v>
      </c>
      <c r="J22" s="71">
        <f t="shared" si="2"/>
        <v>0</v>
      </c>
      <c r="K22" s="71">
        <f t="shared" si="2"/>
        <v>0</v>
      </c>
    </row>
    <row r="23" spans="1:11" x14ac:dyDescent="0.3">
      <c r="A23" s="17" t="s">
        <v>156</v>
      </c>
      <c r="B23" s="17" t="s">
        <v>157</v>
      </c>
      <c r="C23" s="48"/>
      <c r="D23" s="48"/>
      <c r="E23" s="48"/>
      <c r="F23" s="48"/>
      <c r="G23" s="48"/>
      <c r="H23" s="48"/>
      <c r="I23" s="48"/>
      <c r="J23" s="48"/>
      <c r="K23" s="48"/>
    </row>
    <row r="24" spans="1:11" x14ac:dyDescent="0.3">
      <c r="A24" s="4" t="s">
        <v>158</v>
      </c>
      <c r="B24" s="145" t="s">
        <v>159</v>
      </c>
      <c r="C24" s="145"/>
      <c r="D24" s="145"/>
      <c r="E24" s="145"/>
      <c r="F24" s="145"/>
      <c r="G24" s="145"/>
      <c r="H24" s="145"/>
      <c r="I24" s="145"/>
      <c r="J24" s="145"/>
      <c r="K24" s="145"/>
    </row>
    <row r="25" spans="1:11" s="18" customFormat="1" x14ac:dyDescent="0.3">
      <c r="A25" s="8" t="s">
        <v>47</v>
      </c>
      <c r="B25" s="8" t="s">
        <v>48</v>
      </c>
      <c r="C25" s="8" t="s">
        <v>49</v>
      </c>
      <c r="D25" s="8" t="s">
        <v>50</v>
      </c>
      <c r="E25" s="8" t="s">
        <v>96</v>
      </c>
      <c r="F25" s="114" t="s">
        <v>97</v>
      </c>
      <c r="G25" s="8" t="s">
        <v>98</v>
      </c>
      <c r="H25" s="8" t="s">
        <v>99</v>
      </c>
      <c r="I25" s="8" t="s">
        <v>100</v>
      </c>
      <c r="J25" s="8" t="s">
        <v>101</v>
      </c>
      <c r="K25" s="8" t="s">
        <v>129</v>
      </c>
    </row>
    <row r="26" spans="1:11" s="12" customFormat="1" ht="45.6" customHeight="1" x14ac:dyDescent="0.3">
      <c r="A26" s="173" t="s">
        <v>102</v>
      </c>
      <c r="B26" s="173" t="s">
        <v>103</v>
      </c>
      <c r="C26" s="217" t="str">
        <f>'4'!C3</f>
        <v>Užpildykite 1.1.2 punktą</v>
      </c>
      <c r="D26" s="173" t="s">
        <v>104</v>
      </c>
      <c r="E26" s="173"/>
      <c r="F26" s="173"/>
      <c r="G26" s="173" t="s">
        <v>105</v>
      </c>
      <c r="H26" s="173"/>
      <c r="I26" s="173"/>
      <c r="J26" s="173"/>
      <c r="K26" s="173"/>
    </row>
    <row r="27" spans="1:11" s="12" customFormat="1" x14ac:dyDescent="0.3">
      <c r="A27" s="173"/>
      <c r="B27" s="173"/>
      <c r="C27" s="218"/>
      <c r="D27" s="16" t="s">
        <v>548</v>
      </c>
      <c r="E27" s="16" t="s">
        <v>107</v>
      </c>
      <c r="F27" s="16" t="s">
        <v>108</v>
      </c>
      <c r="G27" s="16" t="s">
        <v>106</v>
      </c>
      <c r="H27" s="16" t="s">
        <v>107</v>
      </c>
      <c r="I27" s="16" t="s">
        <v>108</v>
      </c>
      <c r="J27" s="16" t="s">
        <v>109</v>
      </c>
      <c r="K27" s="16" t="s">
        <v>110</v>
      </c>
    </row>
    <row r="28" spans="1:11" s="12" customFormat="1" ht="28.2" customHeight="1" x14ac:dyDescent="0.3">
      <c r="A28" s="173"/>
      <c r="B28" s="173"/>
      <c r="C28" s="219"/>
      <c r="D28" s="16">
        <f>'4'!D5</f>
        <v>1</v>
      </c>
      <c r="E28" s="16">
        <f>'4'!E5</f>
        <v>2</v>
      </c>
      <c r="F28" s="16">
        <f>'4'!F5</f>
        <v>3</v>
      </c>
      <c r="G28" s="16">
        <f>'4'!G5</f>
        <v>1</v>
      </c>
      <c r="H28" s="16">
        <f>'4'!H5</f>
        <v>2</v>
      </c>
      <c r="I28" s="16">
        <f>'4'!I5</f>
        <v>3</v>
      </c>
      <c r="J28" s="16" t="str">
        <f>'4'!J5</f>
        <v>-</v>
      </c>
      <c r="K28" s="16" t="str">
        <f>'4'!K5</f>
        <v>-</v>
      </c>
    </row>
    <row r="29" spans="1:11" ht="43.2" x14ac:dyDescent="0.3">
      <c r="A29" s="17" t="s">
        <v>160</v>
      </c>
      <c r="B29" s="17" t="s">
        <v>161</v>
      </c>
      <c r="C29" s="48"/>
      <c r="D29" s="71">
        <f>C32</f>
        <v>0</v>
      </c>
      <c r="E29" s="71">
        <f>IF(E14&gt;0,D32,0)</f>
        <v>0</v>
      </c>
      <c r="F29" s="71">
        <f>IF(F14&gt;0,E32,0)</f>
        <v>0</v>
      </c>
      <c r="G29" s="71">
        <f>IF(F14&gt;0,F32,IF(E14&gt;0, E32, D32))</f>
        <v>0</v>
      </c>
      <c r="H29" s="71">
        <f t="shared" ref="H29:K29" si="3">G32</f>
        <v>0</v>
      </c>
      <c r="I29" s="71">
        <f t="shared" si="3"/>
        <v>0</v>
      </c>
      <c r="J29" s="71">
        <f t="shared" si="3"/>
        <v>0</v>
      </c>
      <c r="K29" s="71">
        <f t="shared" si="3"/>
        <v>0</v>
      </c>
    </row>
    <row r="30" spans="1:11" ht="28.8" x14ac:dyDescent="0.3">
      <c r="A30" s="17" t="s">
        <v>162</v>
      </c>
      <c r="B30" s="17" t="s">
        <v>163</v>
      </c>
      <c r="C30" s="48"/>
      <c r="D30" s="48"/>
      <c r="E30" s="48"/>
      <c r="F30" s="48"/>
      <c r="G30" s="48"/>
      <c r="H30" s="48"/>
      <c r="I30" s="48"/>
      <c r="J30" s="48"/>
      <c r="K30" s="48"/>
    </row>
    <row r="31" spans="1:11" ht="28.8" x14ac:dyDescent="0.3">
      <c r="A31" s="17" t="s">
        <v>164</v>
      </c>
      <c r="B31" s="17" t="s">
        <v>165</v>
      </c>
      <c r="C31" s="48"/>
      <c r="D31" s="48"/>
      <c r="E31" s="48"/>
      <c r="F31" s="48"/>
      <c r="G31" s="48"/>
      <c r="H31" s="48"/>
      <c r="I31" s="48"/>
      <c r="J31" s="48"/>
      <c r="K31" s="48"/>
    </row>
    <row r="32" spans="1:11" ht="43.2" x14ac:dyDescent="0.3">
      <c r="A32" s="17" t="s">
        <v>166</v>
      </c>
      <c r="B32" s="17" t="s">
        <v>209</v>
      </c>
      <c r="C32" s="71">
        <f>SUM(C29:C30)-C31</f>
        <v>0</v>
      </c>
      <c r="D32" s="71">
        <f t="shared" ref="D32:K32" si="4">SUM(D29:D30)-D31</f>
        <v>0</v>
      </c>
      <c r="E32" s="71">
        <f t="shared" si="4"/>
        <v>0</v>
      </c>
      <c r="F32" s="71">
        <f t="shared" si="4"/>
        <v>0</v>
      </c>
      <c r="G32" s="71">
        <f t="shared" si="4"/>
        <v>0</v>
      </c>
      <c r="H32" s="71">
        <f t="shared" si="4"/>
        <v>0</v>
      </c>
      <c r="I32" s="71">
        <f t="shared" si="4"/>
        <v>0</v>
      </c>
      <c r="J32" s="71">
        <f t="shared" si="4"/>
        <v>0</v>
      </c>
      <c r="K32" s="71">
        <f t="shared" si="4"/>
        <v>0</v>
      </c>
    </row>
    <row r="33" spans="1:11" ht="28.8" x14ac:dyDescent="0.3">
      <c r="A33" s="17" t="s">
        <v>167</v>
      </c>
      <c r="B33" s="17" t="s">
        <v>168</v>
      </c>
      <c r="C33" s="48"/>
      <c r="D33" s="48"/>
      <c r="E33" s="48"/>
      <c r="F33" s="48"/>
      <c r="G33" s="48"/>
      <c r="H33" s="48"/>
      <c r="I33" s="48"/>
      <c r="J33" s="48"/>
      <c r="K33" s="48"/>
    </row>
    <row r="34" spans="1:11" ht="14.4" customHeight="1" x14ac:dyDescent="0.3">
      <c r="A34" s="4" t="s">
        <v>339</v>
      </c>
      <c r="B34" s="145" t="s">
        <v>338</v>
      </c>
      <c r="C34" s="145"/>
      <c r="D34" s="145"/>
      <c r="E34" s="145"/>
      <c r="F34" s="145"/>
      <c r="G34" s="145"/>
      <c r="H34" s="145"/>
      <c r="I34" s="145"/>
      <c r="J34" s="145"/>
      <c r="K34" s="145"/>
    </row>
    <row r="35" spans="1:11" s="12" customFormat="1" ht="57.6" customHeight="1" x14ac:dyDescent="0.3">
      <c r="A35" s="66" t="s">
        <v>340</v>
      </c>
      <c r="B35" s="211" t="s">
        <v>346</v>
      </c>
      <c r="C35" s="212"/>
      <c r="D35" s="212"/>
      <c r="E35" s="212"/>
      <c r="F35" s="212"/>
      <c r="G35" s="213"/>
      <c r="H35" s="16" t="s">
        <v>347</v>
      </c>
      <c r="I35" s="16" t="s">
        <v>348</v>
      </c>
      <c r="J35" s="16" t="s">
        <v>349</v>
      </c>
      <c r="K35" s="16" t="s">
        <v>350</v>
      </c>
    </row>
    <row r="36" spans="1:11" s="68" customFormat="1" x14ac:dyDescent="0.3">
      <c r="A36" s="67" t="s">
        <v>341</v>
      </c>
      <c r="B36" s="204" t="s">
        <v>345</v>
      </c>
      <c r="C36" s="205"/>
      <c r="D36" s="205"/>
      <c r="E36" s="205"/>
      <c r="F36" s="205"/>
      <c r="G36" s="205"/>
      <c r="H36" s="205"/>
      <c r="I36" s="205"/>
      <c r="J36" s="205"/>
      <c r="K36" s="206"/>
    </row>
    <row r="37" spans="1:11" s="44" customFormat="1" ht="13.95" customHeight="1" x14ac:dyDescent="0.3">
      <c r="A37" s="69" t="s">
        <v>356</v>
      </c>
      <c r="B37" s="165"/>
      <c r="C37" s="200"/>
      <c r="D37" s="200"/>
      <c r="E37" s="200"/>
      <c r="F37" s="200"/>
      <c r="G37" s="166"/>
      <c r="H37" s="119"/>
      <c r="I37" s="117"/>
      <c r="J37" s="48"/>
      <c r="K37" s="117"/>
    </row>
    <row r="38" spans="1:11" s="44" customFormat="1" ht="13.95" customHeight="1" x14ac:dyDescent="0.3">
      <c r="A38" s="69" t="s">
        <v>357</v>
      </c>
      <c r="B38" s="165"/>
      <c r="C38" s="200"/>
      <c r="D38" s="200"/>
      <c r="E38" s="200"/>
      <c r="F38" s="200"/>
      <c r="G38" s="166"/>
      <c r="H38" s="119"/>
      <c r="I38" s="117"/>
      <c r="J38" s="48"/>
      <c r="K38" s="117"/>
    </row>
    <row r="39" spans="1:11" s="44" customFormat="1" ht="13.95" customHeight="1" x14ac:dyDescent="0.3">
      <c r="A39" s="69" t="s">
        <v>358</v>
      </c>
      <c r="B39" s="165"/>
      <c r="C39" s="200"/>
      <c r="D39" s="200"/>
      <c r="E39" s="200"/>
      <c r="F39" s="200"/>
      <c r="G39" s="166"/>
      <c r="H39" s="119"/>
      <c r="I39" s="117"/>
      <c r="J39" s="48"/>
      <c r="K39" s="117"/>
    </row>
    <row r="40" spans="1:11" s="44" customFormat="1" x14ac:dyDescent="0.3">
      <c r="A40" s="69" t="s">
        <v>359</v>
      </c>
      <c r="B40" s="165"/>
      <c r="C40" s="200"/>
      <c r="D40" s="200"/>
      <c r="E40" s="200"/>
      <c r="F40" s="200"/>
      <c r="G40" s="166"/>
      <c r="H40" s="119"/>
      <c r="I40" s="117"/>
      <c r="J40" s="48"/>
      <c r="K40" s="117"/>
    </row>
    <row r="41" spans="1:11" s="44" customFormat="1" x14ac:dyDescent="0.3">
      <c r="A41" s="69" t="s">
        <v>360</v>
      </c>
      <c r="B41" s="165"/>
      <c r="C41" s="200"/>
      <c r="D41" s="200"/>
      <c r="E41" s="200"/>
      <c r="F41" s="200"/>
      <c r="G41" s="166"/>
      <c r="H41" s="119"/>
      <c r="I41" s="117"/>
      <c r="J41" s="48"/>
      <c r="K41" s="117"/>
    </row>
    <row r="42" spans="1:11" s="44" customFormat="1" x14ac:dyDescent="0.3">
      <c r="A42" s="69" t="s">
        <v>361</v>
      </c>
      <c r="B42" s="197" t="s">
        <v>351</v>
      </c>
      <c r="C42" s="198"/>
      <c r="D42" s="198"/>
      <c r="E42" s="198"/>
      <c r="F42" s="198"/>
      <c r="G42" s="199"/>
      <c r="H42" s="120" t="s">
        <v>353</v>
      </c>
      <c r="I42" s="71">
        <f>SUM(I37:I41)</f>
        <v>0</v>
      </c>
      <c r="J42" s="71">
        <f>SUM(J37:J41)</f>
        <v>0</v>
      </c>
      <c r="K42" s="120" t="s">
        <v>353</v>
      </c>
    </row>
    <row r="43" spans="1:11" s="44" customFormat="1" x14ac:dyDescent="0.3">
      <c r="A43" s="69" t="s">
        <v>362</v>
      </c>
      <c r="B43" s="197" t="s">
        <v>352</v>
      </c>
      <c r="C43" s="198"/>
      <c r="D43" s="198"/>
      <c r="E43" s="198"/>
      <c r="F43" s="198"/>
      <c r="G43" s="199"/>
      <c r="H43" s="119"/>
      <c r="I43" s="120" t="s">
        <v>353</v>
      </c>
      <c r="J43" s="120" t="s">
        <v>353</v>
      </c>
      <c r="K43" s="71">
        <f>SUM(K37:K41)</f>
        <v>0</v>
      </c>
    </row>
    <row r="44" spans="1:11" s="44" customFormat="1" x14ac:dyDescent="0.3">
      <c r="A44" s="69" t="s">
        <v>363</v>
      </c>
      <c r="B44" s="209" t="s">
        <v>395</v>
      </c>
      <c r="C44" s="209"/>
      <c r="D44" s="209"/>
      <c r="E44" s="209"/>
      <c r="F44" s="209"/>
      <c r="G44" s="209"/>
      <c r="H44" s="207">
        <f>H45+H46</f>
        <v>0</v>
      </c>
      <c r="I44" s="208"/>
      <c r="J44" s="208"/>
      <c r="K44" s="208"/>
    </row>
    <row r="45" spans="1:11" s="44" customFormat="1" x14ac:dyDescent="0.3">
      <c r="A45" s="69" t="s">
        <v>393</v>
      </c>
      <c r="B45" s="121" t="s">
        <v>354</v>
      </c>
      <c r="C45" s="122"/>
      <c r="D45" s="122"/>
      <c r="E45" s="122"/>
      <c r="F45" s="122"/>
      <c r="G45" s="123"/>
      <c r="H45" s="201"/>
      <c r="I45" s="202"/>
      <c r="J45" s="202"/>
      <c r="K45" s="203"/>
    </row>
    <row r="46" spans="1:11" s="44" customFormat="1" ht="14.4" customHeight="1" x14ac:dyDescent="0.3">
      <c r="A46" s="69" t="s">
        <v>394</v>
      </c>
      <c r="B46" s="121" t="s">
        <v>355</v>
      </c>
      <c r="C46" s="122"/>
      <c r="D46" s="122"/>
      <c r="E46" s="122"/>
      <c r="F46" s="122"/>
      <c r="G46" s="123"/>
      <c r="H46" s="201"/>
      <c r="I46" s="202"/>
      <c r="J46" s="202"/>
      <c r="K46" s="203"/>
    </row>
    <row r="47" spans="1:11" s="68" customFormat="1" x14ac:dyDescent="0.3">
      <c r="A47" s="67" t="s">
        <v>342</v>
      </c>
      <c r="B47" s="204" t="s">
        <v>364</v>
      </c>
      <c r="C47" s="205"/>
      <c r="D47" s="205"/>
      <c r="E47" s="205"/>
      <c r="F47" s="205"/>
      <c r="G47" s="205"/>
      <c r="H47" s="205"/>
      <c r="I47" s="205"/>
      <c r="J47" s="205"/>
      <c r="K47" s="206"/>
    </row>
    <row r="48" spans="1:11" s="44" customFormat="1" ht="13.95" customHeight="1" x14ac:dyDescent="0.3">
      <c r="A48" s="69" t="s">
        <v>366</v>
      </c>
      <c r="B48" s="165"/>
      <c r="C48" s="200"/>
      <c r="D48" s="200"/>
      <c r="E48" s="200"/>
      <c r="F48" s="200"/>
      <c r="G48" s="166"/>
      <c r="H48" s="119"/>
      <c r="I48" s="117"/>
      <c r="J48" s="48"/>
      <c r="K48" s="117"/>
    </row>
    <row r="49" spans="1:11" s="44" customFormat="1" ht="13.95" customHeight="1" x14ac:dyDescent="0.3">
      <c r="A49" s="69" t="s">
        <v>367</v>
      </c>
      <c r="B49" s="165"/>
      <c r="C49" s="200"/>
      <c r="D49" s="200"/>
      <c r="E49" s="200"/>
      <c r="F49" s="200"/>
      <c r="G49" s="166"/>
      <c r="H49" s="119"/>
      <c r="I49" s="117"/>
      <c r="J49" s="48"/>
      <c r="K49" s="117"/>
    </row>
    <row r="50" spans="1:11" s="44" customFormat="1" ht="13.95" customHeight="1" x14ac:dyDescent="0.3">
      <c r="A50" s="69" t="s">
        <v>368</v>
      </c>
      <c r="B50" s="165"/>
      <c r="C50" s="200"/>
      <c r="D50" s="200"/>
      <c r="E50" s="200"/>
      <c r="F50" s="200"/>
      <c r="G50" s="166"/>
      <c r="H50" s="119"/>
      <c r="I50" s="117"/>
      <c r="J50" s="48"/>
      <c r="K50" s="117"/>
    </row>
    <row r="51" spans="1:11" s="44" customFormat="1" x14ac:dyDescent="0.3">
      <c r="A51" s="69" t="s">
        <v>369</v>
      </c>
      <c r="B51" s="165"/>
      <c r="C51" s="200"/>
      <c r="D51" s="200"/>
      <c r="E51" s="200"/>
      <c r="F51" s="200"/>
      <c r="G51" s="166"/>
      <c r="H51" s="119"/>
      <c r="I51" s="117"/>
      <c r="J51" s="48"/>
      <c r="K51" s="117"/>
    </row>
    <row r="52" spans="1:11" s="44" customFormat="1" x14ac:dyDescent="0.3">
      <c r="A52" s="69" t="s">
        <v>370</v>
      </c>
      <c r="B52" s="165"/>
      <c r="C52" s="200"/>
      <c r="D52" s="200"/>
      <c r="E52" s="200"/>
      <c r="F52" s="200"/>
      <c r="G52" s="166"/>
      <c r="H52" s="119"/>
      <c r="I52" s="117"/>
      <c r="J52" s="48"/>
      <c r="K52" s="117"/>
    </row>
    <row r="53" spans="1:11" s="44" customFormat="1" x14ac:dyDescent="0.3">
      <c r="A53" s="69" t="s">
        <v>371</v>
      </c>
      <c r="B53" s="197" t="s">
        <v>351</v>
      </c>
      <c r="C53" s="198"/>
      <c r="D53" s="198"/>
      <c r="E53" s="198"/>
      <c r="F53" s="198"/>
      <c r="G53" s="199"/>
      <c r="H53" s="120" t="s">
        <v>353</v>
      </c>
      <c r="I53" s="71">
        <f>SUM(I48:I52)</f>
        <v>0</v>
      </c>
      <c r="J53" s="71">
        <f>SUM(J48:J52)</f>
        <v>0</v>
      </c>
      <c r="K53" s="120" t="s">
        <v>353</v>
      </c>
    </row>
    <row r="54" spans="1:11" s="44" customFormat="1" x14ac:dyDescent="0.3">
      <c r="A54" s="69" t="s">
        <v>372</v>
      </c>
      <c r="B54" s="197" t="s">
        <v>352</v>
      </c>
      <c r="C54" s="198"/>
      <c r="D54" s="198"/>
      <c r="E54" s="198"/>
      <c r="F54" s="198"/>
      <c r="G54" s="199"/>
      <c r="H54" s="119"/>
      <c r="I54" s="120" t="s">
        <v>353</v>
      </c>
      <c r="J54" s="120" t="s">
        <v>353</v>
      </c>
      <c r="K54" s="71">
        <f>SUM(K48:K52)</f>
        <v>0</v>
      </c>
    </row>
    <row r="55" spans="1:11" s="44" customFormat="1" x14ac:dyDescent="0.3">
      <c r="A55" s="69" t="s">
        <v>373</v>
      </c>
      <c r="B55" s="121" t="s">
        <v>395</v>
      </c>
      <c r="C55" s="122"/>
      <c r="D55" s="122"/>
      <c r="E55" s="122"/>
      <c r="F55" s="122"/>
      <c r="G55" s="122"/>
      <c r="H55" s="207">
        <f>H56+H57+H58+H59</f>
        <v>0</v>
      </c>
      <c r="I55" s="208"/>
      <c r="J55" s="208"/>
      <c r="K55" s="208"/>
    </row>
    <row r="56" spans="1:11" s="44" customFormat="1" x14ac:dyDescent="0.3">
      <c r="A56" s="69" t="s">
        <v>396</v>
      </c>
      <c r="B56" s="124" t="s">
        <v>365</v>
      </c>
      <c r="C56" s="125"/>
      <c r="D56" s="125"/>
      <c r="E56" s="125"/>
      <c r="F56" s="125"/>
      <c r="G56" s="126"/>
      <c r="H56" s="201"/>
      <c r="I56" s="202"/>
      <c r="J56" s="202"/>
      <c r="K56" s="203"/>
    </row>
    <row r="57" spans="1:11" s="44" customFormat="1" x14ac:dyDescent="0.3">
      <c r="A57" s="69" t="s">
        <v>397</v>
      </c>
      <c r="B57" s="124" t="s">
        <v>392</v>
      </c>
      <c r="C57" s="125"/>
      <c r="D57" s="125"/>
      <c r="E57" s="125"/>
      <c r="F57" s="125"/>
      <c r="G57" s="126"/>
      <c r="H57" s="201"/>
      <c r="I57" s="202"/>
      <c r="J57" s="202"/>
      <c r="K57" s="203"/>
    </row>
    <row r="58" spans="1:11" s="44" customFormat="1" x14ac:dyDescent="0.3">
      <c r="A58" s="69" t="s">
        <v>398</v>
      </c>
      <c r="B58" s="197" t="s">
        <v>354</v>
      </c>
      <c r="C58" s="198"/>
      <c r="D58" s="198"/>
      <c r="E58" s="198"/>
      <c r="F58" s="198"/>
      <c r="G58" s="199"/>
      <c r="H58" s="201"/>
      <c r="I58" s="202"/>
      <c r="J58" s="202"/>
      <c r="K58" s="203"/>
    </row>
    <row r="59" spans="1:11" s="44" customFormat="1" x14ac:dyDescent="0.3">
      <c r="A59" s="69" t="s">
        <v>399</v>
      </c>
      <c r="B59" s="197" t="s">
        <v>355</v>
      </c>
      <c r="C59" s="198"/>
      <c r="D59" s="198"/>
      <c r="E59" s="198"/>
      <c r="F59" s="198"/>
      <c r="G59" s="199"/>
      <c r="H59" s="201"/>
      <c r="I59" s="202"/>
      <c r="J59" s="202"/>
      <c r="K59" s="203"/>
    </row>
    <row r="60" spans="1:11" s="68" customFormat="1" x14ac:dyDescent="0.3">
      <c r="A60" s="67" t="s">
        <v>343</v>
      </c>
      <c r="B60" s="204" t="s">
        <v>374</v>
      </c>
      <c r="C60" s="205"/>
      <c r="D60" s="205"/>
      <c r="E60" s="205"/>
      <c r="F60" s="205"/>
      <c r="G60" s="205"/>
      <c r="H60" s="205"/>
      <c r="I60" s="205"/>
      <c r="J60" s="205"/>
      <c r="K60" s="206"/>
    </row>
    <row r="61" spans="1:11" s="44" customFormat="1" ht="13.95" customHeight="1" x14ac:dyDescent="0.3">
      <c r="A61" s="69" t="s">
        <v>376</v>
      </c>
      <c r="B61" s="165"/>
      <c r="C61" s="200"/>
      <c r="D61" s="200"/>
      <c r="E61" s="200"/>
      <c r="F61" s="200"/>
      <c r="G61" s="166"/>
      <c r="H61" s="119"/>
      <c r="I61" s="117"/>
      <c r="J61" s="48"/>
      <c r="K61" s="117"/>
    </row>
    <row r="62" spans="1:11" s="44" customFormat="1" ht="13.95" customHeight="1" x14ac:dyDescent="0.3">
      <c r="A62" s="69" t="s">
        <v>377</v>
      </c>
      <c r="B62" s="165"/>
      <c r="C62" s="200"/>
      <c r="D62" s="200"/>
      <c r="E62" s="200"/>
      <c r="F62" s="200"/>
      <c r="G62" s="166"/>
      <c r="H62" s="119"/>
      <c r="I62" s="117"/>
      <c r="J62" s="48"/>
      <c r="K62" s="117"/>
    </row>
    <row r="63" spans="1:11" s="44" customFormat="1" ht="13.95" customHeight="1" x14ac:dyDescent="0.3">
      <c r="A63" s="69" t="s">
        <v>378</v>
      </c>
      <c r="B63" s="165"/>
      <c r="C63" s="200"/>
      <c r="D63" s="200"/>
      <c r="E63" s="200"/>
      <c r="F63" s="200"/>
      <c r="G63" s="166"/>
      <c r="H63" s="119"/>
      <c r="I63" s="117"/>
      <c r="J63" s="48"/>
      <c r="K63" s="117"/>
    </row>
    <row r="64" spans="1:11" s="44" customFormat="1" x14ac:dyDescent="0.3">
      <c r="A64" s="69" t="s">
        <v>379</v>
      </c>
      <c r="B64" s="165"/>
      <c r="C64" s="200"/>
      <c r="D64" s="200"/>
      <c r="E64" s="200"/>
      <c r="F64" s="200"/>
      <c r="G64" s="166"/>
      <c r="H64" s="119"/>
      <c r="I64" s="117"/>
      <c r="J64" s="48"/>
      <c r="K64" s="117"/>
    </row>
    <row r="65" spans="1:11" s="44" customFormat="1" x14ac:dyDescent="0.3">
      <c r="A65" s="69" t="s">
        <v>380</v>
      </c>
      <c r="B65" s="165"/>
      <c r="C65" s="200"/>
      <c r="D65" s="200"/>
      <c r="E65" s="200"/>
      <c r="F65" s="200"/>
      <c r="G65" s="166"/>
      <c r="H65" s="119"/>
      <c r="I65" s="117"/>
      <c r="J65" s="48"/>
      <c r="K65" s="117"/>
    </row>
    <row r="66" spans="1:11" s="44" customFormat="1" x14ac:dyDescent="0.3">
      <c r="A66" s="69" t="s">
        <v>381</v>
      </c>
      <c r="B66" s="197" t="s">
        <v>351</v>
      </c>
      <c r="C66" s="198"/>
      <c r="D66" s="198"/>
      <c r="E66" s="198"/>
      <c r="F66" s="198"/>
      <c r="G66" s="199"/>
      <c r="H66" s="120" t="s">
        <v>353</v>
      </c>
      <c r="I66" s="71">
        <f>SUM(I61:I65)</f>
        <v>0</v>
      </c>
      <c r="J66" s="71">
        <f>SUM(J61:J65)</f>
        <v>0</v>
      </c>
      <c r="K66" s="120" t="s">
        <v>353</v>
      </c>
    </row>
    <row r="67" spans="1:11" s="44" customFormat="1" x14ac:dyDescent="0.3">
      <c r="A67" s="69" t="s">
        <v>382</v>
      </c>
      <c r="B67" s="197" t="s">
        <v>352</v>
      </c>
      <c r="C67" s="198"/>
      <c r="D67" s="198"/>
      <c r="E67" s="198"/>
      <c r="F67" s="198"/>
      <c r="G67" s="199"/>
      <c r="H67" s="119"/>
      <c r="I67" s="120" t="s">
        <v>353</v>
      </c>
      <c r="J67" s="120" t="s">
        <v>353</v>
      </c>
      <c r="K67" s="71">
        <f>SUM(K61:K65)</f>
        <v>0</v>
      </c>
    </row>
    <row r="68" spans="1:11" s="44" customFormat="1" x14ac:dyDescent="0.3">
      <c r="A68" s="69" t="s">
        <v>383</v>
      </c>
      <c r="B68" s="121" t="s">
        <v>395</v>
      </c>
      <c r="C68" s="122"/>
      <c r="D68" s="122"/>
      <c r="E68" s="122"/>
      <c r="F68" s="122"/>
      <c r="G68" s="122"/>
      <c r="H68" s="207">
        <f>H69+H70+H71+H72</f>
        <v>0</v>
      </c>
      <c r="I68" s="208"/>
      <c r="J68" s="208"/>
      <c r="K68" s="208"/>
    </row>
    <row r="69" spans="1:11" s="44" customFormat="1" x14ac:dyDescent="0.3">
      <c r="A69" s="69" t="s">
        <v>400</v>
      </c>
      <c r="B69" s="124" t="s">
        <v>365</v>
      </c>
      <c r="C69" s="125"/>
      <c r="D69" s="125"/>
      <c r="E69" s="125"/>
      <c r="F69" s="125"/>
      <c r="G69" s="126"/>
      <c r="H69" s="201"/>
      <c r="I69" s="202"/>
      <c r="J69" s="202"/>
      <c r="K69" s="203"/>
    </row>
    <row r="70" spans="1:11" s="44" customFormat="1" x14ac:dyDescent="0.3">
      <c r="A70" s="69" t="s">
        <v>401</v>
      </c>
      <c r="B70" s="124" t="s">
        <v>392</v>
      </c>
      <c r="C70" s="125"/>
      <c r="D70" s="125"/>
      <c r="E70" s="125"/>
      <c r="F70" s="125"/>
      <c r="G70" s="126"/>
      <c r="H70" s="201"/>
      <c r="I70" s="202"/>
      <c r="J70" s="202"/>
      <c r="K70" s="203"/>
    </row>
    <row r="71" spans="1:11" s="44" customFormat="1" x14ac:dyDescent="0.3">
      <c r="A71" s="69" t="s">
        <v>402</v>
      </c>
      <c r="B71" s="197" t="s">
        <v>354</v>
      </c>
      <c r="C71" s="198"/>
      <c r="D71" s="198"/>
      <c r="E71" s="198"/>
      <c r="F71" s="198"/>
      <c r="G71" s="199"/>
      <c r="H71" s="201"/>
      <c r="I71" s="202"/>
      <c r="J71" s="202"/>
      <c r="K71" s="203"/>
    </row>
    <row r="72" spans="1:11" s="44" customFormat="1" ht="14.4" customHeight="1" x14ac:dyDescent="0.3">
      <c r="A72" s="69" t="s">
        <v>403</v>
      </c>
      <c r="B72" s="197" t="s">
        <v>355</v>
      </c>
      <c r="C72" s="198"/>
      <c r="D72" s="198"/>
      <c r="E72" s="198"/>
      <c r="F72" s="198"/>
      <c r="G72" s="199"/>
      <c r="H72" s="201"/>
      <c r="I72" s="202"/>
      <c r="J72" s="202"/>
      <c r="K72" s="203"/>
    </row>
    <row r="73" spans="1:11" s="68" customFormat="1" x14ac:dyDescent="0.3">
      <c r="A73" s="67" t="s">
        <v>344</v>
      </c>
      <c r="B73" s="204" t="s">
        <v>375</v>
      </c>
      <c r="C73" s="205"/>
      <c r="D73" s="205"/>
      <c r="E73" s="205"/>
      <c r="F73" s="205"/>
      <c r="G73" s="205"/>
      <c r="H73" s="205"/>
      <c r="I73" s="205"/>
      <c r="J73" s="205"/>
      <c r="K73" s="206"/>
    </row>
    <row r="74" spans="1:11" s="44" customFormat="1" ht="13.95" customHeight="1" x14ac:dyDescent="0.3">
      <c r="A74" s="69" t="s">
        <v>384</v>
      </c>
      <c r="B74" s="165"/>
      <c r="C74" s="200"/>
      <c r="D74" s="200"/>
      <c r="E74" s="200"/>
      <c r="F74" s="200"/>
      <c r="G74" s="166"/>
      <c r="H74" s="119"/>
      <c r="I74" s="117"/>
      <c r="J74" s="48"/>
      <c r="K74" s="117"/>
    </row>
    <row r="75" spans="1:11" s="44" customFormat="1" ht="13.95" customHeight="1" x14ac:dyDescent="0.3">
      <c r="A75" s="69" t="s">
        <v>385</v>
      </c>
      <c r="B75" s="165"/>
      <c r="C75" s="200"/>
      <c r="D75" s="200"/>
      <c r="E75" s="200"/>
      <c r="F75" s="200"/>
      <c r="G75" s="166"/>
      <c r="H75" s="119"/>
      <c r="I75" s="117"/>
      <c r="J75" s="48"/>
      <c r="K75" s="117"/>
    </row>
    <row r="76" spans="1:11" s="44" customFormat="1" ht="13.95" customHeight="1" x14ac:dyDescent="0.3">
      <c r="A76" s="69" t="s">
        <v>386</v>
      </c>
      <c r="B76" s="165"/>
      <c r="C76" s="200"/>
      <c r="D76" s="200"/>
      <c r="E76" s="200"/>
      <c r="F76" s="200"/>
      <c r="G76" s="166"/>
      <c r="H76" s="119"/>
      <c r="I76" s="117"/>
      <c r="J76" s="48"/>
      <c r="K76" s="117"/>
    </row>
    <row r="77" spans="1:11" s="44" customFormat="1" x14ac:dyDescent="0.3">
      <c r="A77" s="69" t="s">
        <v>387</v>
      </c>
      <c r="B77" s="165"/>
      <c r="C77" s="200"/>
      <c r="D77" s="200"/>
      <c r="E77" s="200"/>
      <c r="F77" s="200"/>
      <c r="G77" s="166"/>
      <c r="H77" s="119"/>
      <c r="I77" s="117"/>
      <c r="J77" s="48"/>
      <c r="K77" s="117"/>
    </row>
    <row r="78" spans="1:11" s="44" customFormat="1" x14ac:dyDescent="0.3">
      <c r="A78" s="69" t="s">
        <v>388</v>
      </c>
      <c r="B78" s="165"/>
      <c r="C78" s="200"/>
      <c r="D78" s="200"/>
      <c r="E78" s="200"/>
      <c r="F78" s="200"/>
      <c r="G78" s="166"/>
      <c r="H78" s="119"/>
      <c r="I78" s="117"/>
      <c r="J78" s="48"/>
      <c r="K78" s="117"/>
    </row>
    <row r="79" spans="1:11" s="44" customFormat="1" x14ac:dyDescent="0.3">
      <c r="A79" s="69" t="s">
        <v>389</v>
      </c>
      <c r="B79" s="197" t="s">
        <v>351</v>
      </c>
      <c r="C79" s="198"/>
      <c r="D79" s="198"/>
      <c r="E79" s="198"/>
      <c r="F79" s="198"/>
      <c r="G79" s="199"/>
      <c r="H79" s="120" t="s">
        <v>353</v>
      </c>
      <c r="I79" s="71">
        <f>SUM(I74:I78)</f>
        <v>0</v>
      </c>
      <c r="J79" s="71">
        <f>SUM(J74:J78)</f>
        <v>0</v>
      </c>
      <c r="K79" s="120" t="s">
        <v>353</v>
      </c>
    </row>
    <row r="80" spans="1:11" s="44" customFormat="1" x14ac:dyDescent="0.3">
      <c r="A80" s="69" t="s">
        <v>390</v>
      </c>
      <c r="B80" s="197" t="s">
        <v>352</v>
      </c>
      <c r="C80" s="198"/>
      <c r="D80" s="198"/>
      <c r="E80" s="198"/>
      <c r="F80" s="198"/>
      <c r="G80" s="199"/>
      <c r="H80" s="119"/>
      <c r="I80" s="120" t="s">
        <v>353</v>
      </c>
      <c r="J80" s="120" t="s">
        <v>353</v>
      </c>
      <c r="K80" s="71">
        <f>SUM(K74:K78)</f>
        <v>0</v>
      </c>
    </row>
    <row r="81" spans="1:11" s="44" customFormat="1" x14ac:dyDescent="0.3">
      <c r="A81" s="69" t="s">
        <v>391</v>
      </c>
      <c r="B81" s="121" t="s">
        <v>395</v>
      </c>
      <c r="C81" s="122"/>
      <c r="D81" s="122"/>
      <c r="E81" s="122"/>
      <c r="F81" s="122"/>
      <c r="G81" s="122"/>
      <c r="H81" s="207">
        <f>H82+H83+H84+H85</f>
        <v>0</v>
      </c>
      <c r="I81" s="208"/>
      <c r="J81" s="208"/>
      <c r="K81" s="208"/>
    </row>
    <row r="82" spans="1:11" s="44" customFormat="1" x14ac:dyDescent="0.3">
      <c r="A82" s="69" t="s">
        <v>404</v>
      </c>
      <c r="B82" s="124" t="s">
        <v>365</v>
      </c>
      <c r="C82" s="125"/>
      <c r="D82" s="125"/>
      <c r="E82" s="125"/>
      <c r="F82" s="125"/>
      <c r="G82" s="126"/>
      <c r="H82" s="201"/>
      <c r="I82" s="202"/>
      <c r="J82" s="202"/>
      <c r="K82" s="203"/>
    </row>
    <row r="83" spans="1:11" s="44" customFormat="1" x14ac:dyDescent="0.3">
      <c r="A83" s="69" t="s">
        <v>405</v>
      </c>
      <c r="B83" s="124" t="s">
        <v>392</v>
      </c>
      <c r="C83" s="125"/>
      <c r="D83" s="125"/>
      <c r="E83" s="125"/>
      <c r="F83" s="125"/>
      <c r="G83" s="126"/>
      <c r="H83" s="201"/>
      <c r="I83" s="202"/>
      <c r="J83" s="202"/>
      <c r="K83" s="203"/>
    </row>
    <row r="84" spans="1:11" s="44" customFormat="1" x14ac:dyDescent="0.3">
      <c r="A84" s="69" t="s">
        <v>406</v>
      </c>
      <c r="B84" s="197" t="s">
        <v>354</v>
      </c>
      <c r="C84" s="198"/>
      <c r="D84" s="198"/>
      <c r="E84" s="198"/>
      <c r="F84" s="198"/>
      <c r="G84" s="199"/>
      <c r="H84" s="201"/>
      <c r="I84" s="202"/>
      <c r="J84" s="202"/>
      <c r="K84" s="203"/>
    </row>
    <row r="85" spans="1:11" s="44" customFormat="1" ht="14.4" customHeight="1" x14ac:dyDescent="0.3">
      <c r="A85" s="69" t="s">
        <v>407</v>
      </c>
      <c r="B85" s="197" t="s">
        <v>355</v>
      </c>
      <c r="C85" s="198"/>
      <c r="D85" s="198"/>
      <c r="E85" s="198"/>
      <c r="F85" s="198"/>
      <c r="G85" s="199"/>
      <c r="H85" s="201"/>
      <c r="I85" s="202"/>
      <c r="J85" s="202"/>
      <c r="K85" s="203"/>
    </row>
    <row r="86" spans="1:11" s="44" customFormat="1" x14ac:dyDescent="0.3">
      <c r="A86" s="66" t="s">
        <v>555</v>
      </c>
      <c r="B86" s="191" t="s">
        <v>471</v>
      </c>
      <c r="C86" s="192"/>
      <c r="D86" s="192"/>
      <c r="E86" s="192"/>
      <c r="F86" s="192"/>
      <c r="G86" s="192"/>
      <c r="H86" s="192"/>
      <c r="I86" s="192"/>
      <c r="J86" s="192"/>
      <c r="K86" s="193"/>
    </row>
    <row r="87" spans="1:11" s="28" customFormat="1" x14ac:dyDescent="0.3">
      <c r="A87" s="87" t="s">
        <v>556</v>
      </c>
      <c r="B87" s="194" t="s">
        <v>472</v>
      </c>
      <c r="C87" s="195"/>
      <c r="D87" s="195"/>
      <c r="E87" s="195"/>
      <c r="F87" s="195"/>
      <c r="G87" s="196"/>
      <c r="H87" s="85" t="s">
        <v>353</v>
      </c>
      <c r="I87" s="86">
        <f>I42+I53+I66+I79</f>
        <v>0</v>
      </c>
      <c r="J87" s="86">
        <f>J42+J53+J66+J79</f>
        <v>0</v>
      </c>
      <c r="K87" s="86">
        <f>K43+K54+K67+K80</f>
        <v>0</v>
      </c>
    </row>
    <row r="88" spans="1:11" s="68" customFormat="1" x14ac:dyDescent="0.3">
      <c r="A88" s="87" t="s">
        <v>557</v>
      </c>
      <c r="B88" s="186" t="s">
        <v>352</v>
      </c>
      <c r="C88" s="187"/>
      <c r="D88" s="187"/>
      <c r="E88" s="187"/>
      <c r="F88" s="187"/>
      <c r="G88" s="188"/>
      <c r="H88" s="8" t="s">
        <v>353</v>
      </c>
      <c r="I88" s="8" t="s">
        <v>353</v>
      </c>
      <c r="J88" s="8" t="s">
        <v>353</v>
      </c>
      <c r="K88" s="72">
        <f>K43+K54+K67+K80</f>
        <v>0</v>
      </c>
    </row>
    <row r="89" spans="1:11" s="68" customFormat="1" x14ac:dyDescent="0.3">
      <c r="A89" s="87" t="s">
        <v>558</v>
      </c>
      <c r="B89" s="100" t="s">
        <v>395</v>
      </c>
      <c r="C89" s="101"/>
      <c r="D89" s="101"/>
      <c r="E89" s="101"/>
      <c r="F89" s="101"/>
      <c r="G89" s="101"/>
      <c r="H89" s="189">
        <f>H90+H91+H92+H93</f>
        <v>0</v>
      </c>
      <c r="I89" s="190"/>
      <c r="J89" s="190"/>
      <c r="K89" s="190"/>
    </row>
    <row r="90" spans="1:11" s="68" customFormat="1" x14ac:dyDescent="0.3">
      <c r="A90" s="87" t="s">
        <v>559</v>
      </c>
      <c r="B90" s="111" t="s">
        <v>365</v>
      </c>
      <c r="C90" s="112"/>
      <c r="D90" s="112"/>
      <c r="E90" s="112"/>
      <c r="F90" s="112"/>
      <c r="G90" s="113"/>
      <c r="H90" s="189">
        <f>H56+H69+H82</f>
        <v>0</v>
      </c>
      <c r="I90" s="190"/>
      <c r="J90" s="190"/>
      <c r="K90" s="190"/>
    </row>
    <row r="91" spans="1:11" s="68" customFormat="1" x14ac:dyDescent="0.3">
      <c r="A91" s="87" t="s">
        <v>560</v>
      </c>
      <c r="B91" s="111" t="s">
        <v>392</v>
      </c>
      <c r="C91" s="112"/>
      <c r="D91" s="112"/>
      <c r="E91" s="112"/>
      <c r="F91" s="112"/>
      <c r="G91" s="113"/>
      <c r="H91" s="189">
        <f>H57+H70+H83</f>
        <v>0</v>
      </c>
      <c r="I91" s="190"/>
      <c r="J91" s="190"/>
      <c r="K91" s="190"/>
    </row>
    <row r="92" spans="1:11" s="68" customFormat="1" x14ac:dyDescent="0.3">
      <c r="A92" s="87" t="s">
        <v>561</v>
      </c>
      <c r="B92" s="186" t="s">
        <v>354</v>
      </c>
      <c r="C92" s="187"/>
      <c r="D92" s="187"/>
      <c r="E92" s="187"/>
      <c r="F92" s="187"/>
      <c r="G92" s="188"/>
      <c r="H92" s="189">
        <f>H45+H58+H71+H84</f>
        <v>0</v>
      </c>
      <c r="I92" s="190"/>
      <c r="J92" s="190"/>
      <c r="K92" s="190"/>
    </row>
    <row r="93" spans="1:11" s="68" customFormat="1" x14ac:dyDescent="0.3">
      <c r="A93" s="87" t="s">
        <v>562</v>
      </c>
      <c r="B93" s="186" t="s">
        <v>355</v>
      </c>
      <c r="C93" s="187"/>
      <c r="D93" s="187"/>
      <c r="E93" s="187"/>
      <c r="F93" s="187"/>
      <c r="G93" s="188"/>
      <c r="H93" s="189">
        <f>H46+H59+H72+H85</f>
        <v>0</v>
      </c>
      <c r="I93" s="190"/>
      <c r="J93" s="190"/>
      <c r="K93" s="190"/>
    </row>
    <row r="95" spans="1:11" x14ac:dyDescent="0.3">
      <c r="A95" s="10" t="s">
        <v>547</v>
      </c>
    </row>
  </sheetData>
  <sheetProtection sheet="1" objects="1" scenarios="1"/>
  <mergeCells count="96">
    <mergeCell ref="B34:K34"/>
    <mergeCell ref="B35:G35"/>
    <mergeCell ref="B9:G9"/>
    <mergeCell ref="C12:C14"/>
    <mergeCell ref="C26:C28"/>
    <mergeCell ref="D26:F26"/>
    <mergeCell ref="G26:K26"/>
    <mergeCell ref="B10:K10"/>
    <mergeCell ref="A26:A28"/>
    <mergeCell ref="B26:B28"/>
    <mergeCell ref="B24:K24"/>
    <mergeCell ref="D12:F12"/>
    <mergeCell ref="G12:K12"/>
    <mergeCell ref="A12:A14"/>
    <mergeCell ref="B12:B14"/>
    <mergeCell ref="B8:C8"/>
    <mergeCell ref="B5:C5"/>
    <mergeCell ref="B4:C4"/>
    <mergeCell ref="B3:C3"/>
    <mergeCell ref="B1:K1"/>
    <mergeCell ref="B2:K2"/>
    <mergeCell ref="B6:C6"/>
    <mergeCell ref="B7:C7"/>
    <mergeCell ref="D3:F3"/>
    <mergeCell ref="D4:F4"/>
    <mergeCell ref="D5:F5"/>
    <mergeCell ref="D6:F6"/>
    <mergeCell ref="D7:F7"/>
    <mergeCell ref="D8:F8"/>
    <mergeCell ref="B36:K36"/>
    <mergeCell ref="B43:G43"/>
    <mergeCell ref="H45:K45"/>
    <mergeCell ref="H46:K46"/>
    <mergeCell ref="B37:G37"/>
    <mergeCell ref="B40:G40"/>
    <mergeCell ref="B42:G42"/>
    <mergeCell ref="B38:G38"/>
    <mergeCell ref="B39:G39"/>
    <mergeCell ref="B44:G44"/>
    <mergeCell ref="H44:K44"/>
    <mergeCell ref="B41:G41"/>
    <mergeCell ref="B47:K47"/>
    <mergeCell ref="B48:G48"/>
    <mergeCell ref="B51:G51"/>
    <mergeCell ref="B53:G53"/>
    <mergeCell ref="B49:G49"/>
    <mergeCell ref="B50:G50"/>
    <mergeCell ref="B52:G52"/>
    <mergeCell ref="B54:G54"/>
    <mergeCell ref="B58:G58"/>
    <mergeCell ref="H58:K58"/>
    <mergeCell ref="H56:K56"/>
    <mergeCell ref="H57:K57"/>
    <mergeCell ref="H55:K55"/>
    <mergeCell ref="H83:K83"/>
    <mergeCell ref="H84:K84"/>
    <mergeCell ref="B85:G85"/>
    <mergeCell ref="H85:K85"/>
    <mergeCell ref="B59:G59"/>
    <mergeCell ref="H59:K59"/>
    <mergeCell ref="B60:K60"/>
    <mergeCell ref="B61:G61"/>
    <mergeCell ref="B64:G64"/>
    <mergeCell ref="B62:G62"/>
    <mergeCell ref="B63:G63"/>
    <mergeCell ref="H68:K68"/>
    <mergeCell ref="H81:K81"/>
    <mergeCell ref="B74:G74"/>
    <mergeCell ref="B77:G77"/>
    <mergeCell ref="H82:K82"/>
    <mergeCell ref="B65:G65"/>
    <mergeCell ref="B78:G78"/>
    <mergeCell ref="H71:K71"/>
    <mergeCell ref="H69:K69"/>
    <mergeCell ref="H70:K70"/>
    <mergeCell ref="H72:K72"/>
    <mergeCell ref="B73:K73"/>
    <mergeCell ref="B84:G84"/>
    <mergeCell ref="B72:G72"/>
    <mergeCell ref="B66:G66"/>
    <mergeCell ref="B67:G67"/>
    <mergeCell ref="B71:G71"/>
    <mergeCell ref="B75:G75"/>
    <mergeCell ref="B76:G76"/>
    <mergeCell ref="B79:G79"/>
    <mergeCell ref="B80:G80"/>
    <mergeCell ref="B93:G93"/>
    <mergeCell ref="H93:K93"/>
    <mergeCell ref="B86:K86"/>
    <mergeCell ref="B88:G88"/>
    <mergeCell ref="H90:K90"/>
    <mergeCell ref="H91:K91"/>
    <mergeCell ref="B92:G92"/>
    <mergeCell ref="H92:K92"/>
    <mergeCell ref="H89:K89"/>
    <mergeCell ref="B87:G87"/>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86"/>
  <sheetViews>
    <sheetView zoomScale="102" zoomScaleNormal="102" workbookViewId="0">
      <pane ySplit="5" topLeftCell="A63" activePane="bottomLeft" state="frozen"/>
      <selection pane="bottomLeft"/>
    </sheetView>
  </sheetViews>
  <sheetFormatPr defaultColWidth="8.88671875" defaultRowHeight="14.4" x14ac:dyDescent="0.3"/>
  <cols>
    <col min="1" max="1" width="7.44140625" customWidth="1"/>
    <col min="2" max="2" width="38.109375" customWidth="1"/>
    <col min="3" max="3" width="13.6640625" customWidth="1"/>
    <col min="4" max="5" width="12.6640625" customWidth="1"/>
    <col min="6" max="6" width="13.6640625" customWidth="1"/>
    <col min="7" max="7" width="12.109375" customWidth="1"/>
    <col min="8" max="8" width="11.109375" customWidth="1"/>
    <col min="9" max="9" width="11.6640625" customWidth="1"/>
    <col min="10" max="10" width="11.109375" customWidth="1"/>
    <col min="11" max="11" width="11.33203125" customWidth="1"/>
    <col min="12" max="12" width="11" customWidth="1"/>
  </cols>
  <sheetData>
    <row r="1" spans="1:13" x14ac:dyDescent="0.3">
      <c r="A1" s="25" t="s">
        <v>169</v>
      </c>
      <c r="B1" s="222" t="s">
        <v>473</v>
      </c>
      <c r="C1" s="222"/>
      <c r="D1" s="222"/>
      <c r="E1" s="222"/>
      <c r="F1" s="222"/>
      <c r="G1" s="222"/>
      <c r="H1" s="222"/>
      <c r="I1" s="222"/>
      <c r="J1" s="222"/>
      <c r="K1" s="222"/>
      <c r="M1" s="76"/>
    </row>
    <row r="2" spans="1:13" x14ac:dyDescent="0.3">
      <c r="A2" s="26" t="s">
        <v>47</v>
      </c>
      <c r="B2" s="26" t="s">
        <v>48</v>
      </c>
      <c r="C2" s="26" t="s">
        <v>49</v>
      </c>
      <c r="D2" s="26" t="s">
        <v>50</v>
      </c>
      <c r="E2" s="26" t="s">
        <v>96</v>
      </c>
      <c r="F2" s="26" t="s">
        <v>97</v>
      </c>
      <c r="G2" s="26" t="s">
        <v>98</v>
      </c>
      <c r="H2" s="26" t="s">
        <v>99</v>
      </c>
      <c r="I2" s="26" t="s">
        <v>100</v>
      </c>
      <c r="J2" s="26" t="s">
        <v>101</v>
      </c>
      <c r="K2" s="26" t="s">
        <v>129</v>
      </c>
    </row>
    <row r="3" spans="1:13" ht="17.399999999999999" customHeight="1" x14ac:dyDescent="0.3">
      <c r="A3" s="223" t="s">
        <v>102</v>
      </c>
      <c r="B3" s="223" t="s">
        <v>103</v>
      </c>
      <c r="C3" s="174" t="str">
        <f>'4'!C3</f>
        <v>Užpildykite 1.1.2 punktą</v>
      </c>
      <c r="D3" s="223" t="s">
        <v>104</v>
      </c>
      <c r="E3" s="223"/>
      <c r="F3" s="223"/>
      <c r="G3" s="223" t="s">
        <v>105</v>
      </c>
      <c r="H3" s="223"/>
      <c r="I3" s="223"/>
      <c r="J3" s="223"/>
      <c r="K3" s="223"/>
    </row>
    <row r="4" spans="1:13" x14ac:dyDescent="0.3">
      <c r="A4" s="223"/>
      <c r="B4" s="223"/>
      <c r="C4" s="175"/>
      <c r="D4" s="20" t="s">
        <v>548</v>
      </c>
      <c r="E4" s="20" t="s">
        <v>107</v>
      </c>
      <c r="F4" s="20" t="s">
        <v>108</v>
      </c>
      <c r="G4" s="20" t="s">
        <v>106</v>
      </c>
      <c r="H4" s="20" t="s">
        <v>107</v>
      </c>
      <c r="I4" s="20" t="s">
        <v>108</v>
      </c>
      <c r="J4" s="20" t="s">
        <v>109</v>
      </c>
      <c r="K4" s="20" t="s">
        <v>110</v>
      </c>
    </row>
    <row r="5" spans="1:13" ht="24" customHeight="1" x14ac:dyDescent="0.3">
      <c r="A5" s="223"/>
      <c r="B5" s="223"/>
      <c r="C5" s="176"/>
      <c r="D5" s="20">
        <f>'4'!D5</f>
        <v>1</v>
      </c>
      <c r="E5" s="20">
        <f>'4'!E5</f>
        <v>2</v>
      </c>
      <c r="F5" s="20">
        <f>'4'!F5</f>
        <v>3</v>
      </c>
      <c r="G5" s="20">
        <f>'4'!G5</f>
        <v>1</v>
      </c>
      <c r="H5" s="20">
        <f>'4'!H5</f>
        <v>2</v>
      </c>
      <c r="I5" s="20">
        <f>'4'!I5</f>
        <v>3</v>
      </c>
      <c r="J5" s="20" t="str">
        <f>'4'!J5</f>
        <v>-</v>
      </c>
      <c r="K5" s="20" t="str">
        <f>'4'!K5</f>
        <v>-</v>
      </c>
    </row>
    <row r="6" spans="1:13" x14ac:dyDescent="0.3">
      <c r="A6" s="102"/>
      <c r="B6" s="220" t="s">
        <v>170</v>
      </c>
      <c r="C6" s="220"/>
      <c r="D6" s="220"/>
      <c r="E6" s="220"/>
      <c r="F6" s="220"/>
      <c r="G6" s="220"/>
      <c r="H6" s="220"/>
      <c r="I6" s="220"/>
      <c r="J6" s="220"/>
      <c r="K6" s="220"/>
    </row>
    <row r="7" spans="1:13" s="28" customFormat="1" x14ac:dyDescent="0.3">
      <c r="A7" s="78"/>
      <c r="B7" s="29" t="s">
        <v>171</v>
      </c>
      <c r="C7" s="35">
        <f t="shared" ref="C7:K7" si="0">SUM(C8,C21)</f>
        <v>0</v>
      </c>
      <c r="D7" s="35">
        <f t="shared" si="0"/>
        <v>0</v>
      </c>
      <c r="E7" s="35">
        <f t="shared" si="0"/>
        <v>0</v>
      </c>
      <c r="F7" s="35">
        <f t="shared" si="0"/>
        <v>0</v>
      </c>
      <c r="G7" s="35">
        <f t="shared" si="0"/>
        <v>0</v>
      </c>
      <c r="H7" s="35">
        <f t="shared" si="0"/>
        <v>0</v>
      </c>
      <c r="I7" s="35">
        <f t="shared" si="0"/>
        <v>0</v>
      </c>
      <c r="J7" s="35">
        <f t="shared" si="0"/>
        <v>0</v>
      </c>
      <c r="K7" s="35">
        <f t="shared" si="0"/>
        <v>0</v>
      </c>
    </row>
    <row r="8" spans="1:13" s="28" customFormat="1" x14ac:dyDescent="0.3">
      <c r="A8" s="23" t="s">
        <v>172</v>
      </c>
      <c r="B8" s="24" t="s">
        <v>173</v>
      </c>
      <c r="C8" s="36">
        <f t="shared" ref="C8:K8" si="1">SUM(C9,C10,C18)</f>
        <v>0</v>
      </c>
      <c r="D8" s="36">
        <f t="shared" si="1"/>
        <v>0</v>
      </c>
      <c r="E8" s="36">
        <f t="shared" si="1"/>
        <v>0</v>
      </c>
      <c r="F8" s="36">
        <f t="shared" si="1"/>
        <v>0</v>
      </c>
      <c r="G8" s="36">
        <f t="shared" si="1"/>
        <v>0</v>
      </c>
      <c r="H8" s="36">
        <f t="shared" si="1"/>
        <v>0</v>
      </c>
      <c r="I8" s="36">
        <f t="shared" si="1"/>
        <v>0</v>
      </c>
      <c r="J8" s="36">
        <f t="shared" si="1"/>
        <v>0</v>
      </c>
      <c r="K8" s="36">
        <f t="shared" si="1"/>
        <v>0</v>
      </c>
    </row>
    <row r="9" spans="1:13" s="32" customFormat="1" x14ac:dyDescent="0.3">
      <c r="A9" s="30" t="s">
        <v>0</v>
      </c>
      <c r="B9" s="31" t="s">
        <v>174</v>
      </c>
      <c r="C9" s="37">
        <f>'4'!C70</f>
        <v>0</v>
      </c>
      <c r="D9" s="37">
        <f>'4'!D70</f>
        <v>0</v>
      </c>
      <c r="E9" s="37">
        <f>'4'!E70</f>
        <v>0</v>
      </c>
      <c r="F9" s="37">
        <f>'4'!F70</f>
        <v>0</v>
      </c>
      <c r="G9" s="37">
        <f>'4'!G70</f>
        <v>0</v>
      </c>
      <c r="H9" s="37">
        <f>'4'!H70</f>
        <v>0</v>
      </c>
      <c r="I9" s="37">
        <f>'4'!I70</f>
        <v>0</v>
      </c>
      <c r="J9" s="37">
        <f>'4'!J70</f>
        <v>0</v>
      </c>
      <c r="K9" s="37">
        <f>'4'!K70</f>
        <v>0</v>
      </c>
    </row>
    <row r="10" spans="1:13" s="32" customFormat="1" x14ac:dyDescent="0.3">
      <c r="A10" s="30" t="s">
        <v>45</v>
      </c>
      <c r="B10" s="31" t="s">
        <v>176</v>
      </c>
      <c r="C10" s="37">
        <f>SUM(C11:C17)</f>
        <v>0</v>
      </c>
      <c r="D10" s="37">
        <f t="shared" ref="D10:K10" si="2">SUM(D11:D17)</f>
        <v>0</v>
      </c>
      <c r="E10" s="37">
        <f t="shared" si="2"/>
        <v>0</v>
      </c>
      <c r="F10" s="37">
        <f t="shared" si="2"/>
        <v>0</v>
      </c>
      <c r="G10" s="37">
        <f t="shared" si="2"/>
        <v>0</v>
      </c>
      <c r="H10" s="37">
        <f t="shared" si="2"/>
        <v>0</v>
      </c>
      <c r="I10" s="37">
        <f t="shared" si="2"/>
        <v>0</v>
      </c>
      <c r="J10" s="37">
        <f t="shared" si="2"/>
        <v>0</v>
      </c>
      <c r="K10" s="37">
        <f t="shared" si="2"/>
        <v>0</v>
      </c>
    </row>
    <row r="11" spans="1:13" x14ac:dyDescent="0.3">
      <c r="A11" s="21" t="s">
        <v>55</v>
      </c>
      <c r="B11" s="22" t="s">
        <v>126</v>
      </c>
      <c r="C11" s="108">
        <f>'4'!C75</f>
        <v>0</v>
      </c>
      <c r="D11" s="108">
        <f>'4'!D75</f>
        <v>0</v>
      </c>
      <c r="E11" s="108">
        <f>'4'!E75</f>
        <v>0</v>
      </c>
      <c r="F11" s="108">
        <f>'4'!F75</f>
        <v>0</v>
      </c>
      <c r="G11" s="108">
        <f>'4'!G75</f>
        <v>0</v>
      </c>
      <c r="H11" s="108">
        <f>'4'!H75</f>
        <v>0</v>
      </c>
      <c r="I11" s="108">
        <f>'4'!I75</f>
        <v>0</v>
      </c>
      <c r="J11" s="108">
        <f>'4'!J75</f>
        <v>0</v>
      </c>
      <c r="K11" s="108">
        <f>'4'!K75</f>
        <v>0</v>
      </c>
    </row>
    <row r="12" spans="1:13" x14ac:dyDescent="0.3">
      <c r="A12" s="21" t="s">
        <v>69</v>
      </c>
      <c r="B12" s="22" t="s">
        <v>127</v>
      </c>
      <c r="C12" s="108">
        <f>'4'!C85</f>
        <v>0</v>
      </c>
      <c r="D12" s="108">
        <f>'4'!D85</f>
        <v>0</v>
      </c>
      <c r="E12" s="108">
        <f>'4'!E85</f>
        <v>0</v>
      </c>
      <c r="F12" s="108">
        <f>'4'!F85</f>
        <v>0</v>
      </c>
      <c r="G12" s="108">
        <f>'4'!G85</f>
        <v>0</v>
      </c>
      <c r="H12" s="108">
        <f>'4'!H85</f>
        <v>0</v>
      </c>
      <c r="I12" s="108">
        <f>'4'!I85</f>
        <v>0</v>
      </c>
      <c r="J12" s="108">
        <f>'4'!J85</f>
        <v>0</v>
      </c>
      <c r="K12" s="108">
        <f>'4'!K85</f>
        <v>0</v>
      </c>
    </row>
    <row r="13" spans="1:13" x14ac:dyDescent="0.3">
      <c r="A13" s="21" t="s">
        <v>177</v>
      </c>
      <c r="B13" s="22" t="s">
        <v>178</v>
      </c>
      <c r="C13" s="108">
        <f>'4'!C95</f>
        <v>0</v>
      </c>
      <c r="D13" s="108">
        <f>'4'!D95</f>
        <v>0</v>
      </c>
      <c r="E13" s="108">
        <f>'4'!E95</f>
        <v>0</v>
      </c>
      <c r="F13" s="108">
        <f>'4'!F95</f>
        <v>0</v>
      </c>
      <c r="G13" s="108">
        <f>'4'!G95</f>
        <v>0</v>
      </c>
      <c r="H13" s="108">
        <f>'4'!H95</f>
        <v>0</v>
      </c>
      <c r="I13" s="108">
        <f>'4'!I95</f>
        <v>0</v>
      </c>
      <c r="J13" s="108">
        <f>'4'!J95</f>
        <v>0</v>
      </c>
      <c r="K13" s="108">
        <f>'4'!K95</f>
        <v>0</v>
      </c>
    </row>
    <row r="14" spans="1:13" x14ac:dyDescent="0.3">
      <c r="A14" s="21" t="s">
        <v>179</v>
      </c>
      <c r="B14" s="22" t="s">
        <v>128</v>
      </c>
      <c r="C14" s="108">
        <f>'4'!C105</f>
        <v>0</v>
      </c>
      <c r="D14" s="108">
        <f>'4'!D105</f>
        <v>0</v>
      </c>
      <c r="E14" s="108">
        <f>'4'!E105</f>
        <v>0</v>
      </c>
      <c r="F14" s="108">
        <f>'4'!F105</f>
        <v>0</v>
      </c>
      <c r="G14" s="108">
        <f>'4'!G105</f>
        <v>0</v>
      </c>
      <c r="H14" s="108">
        <f>'4'!H105</f>
        <v>0</v>
      </c>
      <c r="I14" s="108">
        <f>'4'!I105</f>
        <v>0</v>
      </c>
      <c r="J14" s="108">
        <f>'4'!J105</f>
        <v>0</v>
      </c>
      <c r="K14" s="108">
        <f>'4'!K105</f>
        <v>0</v>
      </c>
    </row>
    <row r="15" spans="1:13" x14ac:dyDescent="0.3">
      <c r="A15" s="21" t="s">
        <v>180</v>
      </c>
      <c r="B15" s="22" t="s">
        <v>181</v>
      </c>
      <c r="C15" s="108">
        <f>'4'!C115</f>
        <v>0</v>
      </c>
      <c r="D15" s="108">
        <f>'4'!D115</f>
        <v>0</v>
      </c>
      <c r="E15" s="108">
        <f>'4'!E115</f>
        <v>0</v>
      </c>
      <c r="F15" s="108">
        <f>'4'!F115</f>
        <v>0</v>
      </c>
      <c r="G15" s="108">
        <f>'4'!G115</f>
        <v>0</v>
      </c>
      <c r="H15" s="108">
        <f>'4'!H115</f>
        <v>0</v>
      </c>
      <c r="I15" s="108">
        <f>'4'!I115</f>
        <v>0</v>
      </c>
      <c r="J15" s="108">
        <f>'4'!J115</f>
        <v>0</v>
      </c>
      <c r="K15" s="108">
        <f>'4'!K115</f>
        <v>0</v>
      </c>
    </row>
    <row r="16" spans="1:13" x14ac:dyDescent="0.3">
      <c r="A16" s="21" t="s">
        <v>182</v>
      </c>
      <c r="B16" s="22" t="s">
        <v>476</v>
      </c>
      <c r="C16" s="51"/>
      <c r="D16" s="51"/>
      <c r="E16" s="51"/>
      <c r="F16" s="51"/>
      <c r="G16" s="51"/>
      <c r="H16" s="51"/>
      <c r="I16" s="51"/>
      <c r="J16" s="51"/>
      <c r="K16" s="51"/>
    </row>
    <row r="17" spans="1:11" x14ac:dyDescent="0.3">
      <c r="A17" s="21" t="s">
        <v>183</v>
      </c>
      <c r="B17" s="22" t="s">
        <v>477</v>
      </c>
      <c r="C17" s="108">
        <f>'4'!C125</f>
        <v>0</v>
      </c>
      <c r="D17" s="108">
        <f>'4'!D125</f>
        <v>0</v>
      </c>
      <c r="E17" s="108">
        <f>'4'!E125</f>
        <v>0</v>
      </c>
      <c r="F17" s="108">
        <f>'4'!F125</f>
        <v>0</v>
      </c>
      <c r="G17" s="108">
        <f>'4'!G125</f>
        <v>0</v>
      </c>
      <c r="H17" s="108">
        <f>'4'!H125</f>
        <v>0</v>
      </c>
      <c r="I17" s="108">
        <f>'4'!I125</f>
        <v>0</v>
      </c>
      <c r="J17" s="108">
        <f>'4'!J125</f>
        <v>0</v>
      </c>
      <c r="K17" s="108">
        <f>'4'!K125</f>
        <v>0</v>
      </c>
    </row>
    <row r="18" spans="1:11" s="32" customFormat="1" x14ac:dyDescent="0.3">
      <c r="A18" s="30" t="s">
        <v>77</v>
      </c>
      <c r="B18" s="31" t="s">
        <v>184</v>
      </c>
      <c r="C18" s="37">
        <f t="shared" ref="C18:K18" si="3">SUM(C19:C20)</f>
        <v>0</v>
      </c>
      <c r="D18" s="37">
        <f t="shared" si="3"/>
        <v>0</v>
      </c>
      <c r="E18" s="37">
        <f t="shared" si="3"/>
        <v>0</v>
      </c>
      <c r="F18" s="37">
        <f t="shared" si="3"/>
        <v>0</v>
      </c>
      <c r="G18" s="37">
        <f t="shared" si="3"/>
        <v>0</v>
      </c>
      <c r="H18" s="37">
        <f t="shared" si="3"/>
        <v>0</v>
      </c>
      <c r="I18" s="37">
        <f t="shared" si="3"/>
        <v>0</v>
      </c>
      <c r="J18" s="37">
        <f t="shared" si="3"/>
        <v>0</v>
      </c>
      <c r="K18" s="37">
        <f t="shared" si="3"/>
        <v>0</v>
      </c>
    </row>
    <row r="19" spans="1:11" x14ac:dyDescent="0.3">
      <c r="A19" s="21" t="s">
        <v>79</v>
      </c>
      <c r="B19" s="22" t="s">
        <v>478</v>
      </c>
      <c r="C19" s="38"/>
      <c r="D19" s="38"/>
      <c r="E19" s="38"/>
      <c r="F19" s="38"/>
      <c r="G19" s="38"/>
      <c r="H19" s="38"/>
      <c r="I19" s="38"/>
      <c r="J19" s="38"/>
      <c r="K19" s="38"/>
    </row>
    <row r="20" spans="1:11" x14ac:dyDescent="0.3">
      <c r="A20" s="21" t="s">
        <v>82</v>
      </c>
      <c r="B20" s="22" t="s">
        <v>479</v>
      </c>
      <c r="C20" s="38"/>
      <c r="D20" s="38"/>
      <c r="E20" s="38"/>
      <c r="F20" s="38"/>
      <c r="G20" s="38"/>
      <c r="H20" s="38"/>
      <c r="I20" s="38"/>
      <c r="J20" s="38"/>
      <c r="K20" s="38"/>
    </row>
    <row r="21" spans="1:11" s="28" customFormat="1" x14ac:dyDescent="0.3">
      <c r="A21" s="23" t="s">
        <v>185</v>
      </c>
      <c r="B21" s="24" t="s">
        <v>186</v>
      </c>
      <c r="C21" s="36">
        <f t="shared" ref="C21:K21" si="4">SUM(C22,C26,C29,C33)</f>
        <v>0</v>
      </c>
      <c r="D21" s="36">
        <f t="shared" si="4"/>
        <v>0</v>
      </c>
      <c r="E21" s="36">
        <f t="shared" si="4"/>
        <v>0</v>
      </c>
      <c r="F21" s="36">
        <f t="shared" si="4"/>
        <v>0</v>
      </c>
      <c r="G21" s="36">
        <f t="shared" si="4"/>
        <v>0</v>
      </c>
      <c r="H21" s="36">
        <f t="shared" si="4"/>
        <v>0</v>
      </c>
      <c r="I21" s="36">
        <f t="shared" si="4"/>
        <v>0</v>
      </c>
      <c r="J21" s="36">
        <f t="shared" si="4"/>
        <v>0</v>
      </c>
      <c r="K21" s="36">
        <f t="shared" si="4"/>
        <v>0</v>
      </c>
    </row>
    <row r="22" spans="1:11" s="32" customFormat="1" x14ac:dyDescent="0.3">
      <c r="A22" s="30" t="s">
        <v>0</v>
      </c>
      <c r="B22" s="31" t="s">
        <v>187</v>
      </c>
      <c r="C22" s="37">
        <f t="shared" ref="C22:K22" si="5">SUM(C23:C25)</f>
        <v>0</v>
      </c>
      <c r="D22" s="37">
        <f t="shared" si="5"/>
        <v>0</v>
      </c>
      <c r="E22" s="37">
        <f t="shared" si="5"/>
        <v>0</v>
      </c>
      <c r="F22" s="37">
        <f t="shared" si="5"/>
        <v>0</v>
      </c>
      <c r="G22" s="37">
        <f t="shared" si="5"/>
        <v>0</v>
      </c>
      <c r="H22" s="37">
        <f t="shared" si="5"/>
        <v>0</v>
      </c>
      <c r="I22" s="37">
        <f t="shared" si="5"/>
        <v>0</v>
      </c>
      <c r="J22" s="37">
        <f t="shared" si="5"/>
        <v>0</v>
      </c>
      <c r="K22" s="37">
        <f t="shared" si="5"/>
        <v>0</v>
      </c>
    </row>
    <row r="23" spans="1:11" x14ac:dyDescent="0.3">
      <c r="A23" s="21" t="s">
        <v>2</v>
      </c>
      <c r="B23" s="22" t="s">
        <v>480</v>
      </c>
      <c r="C23" s="38"/>
      <c r="D23" s="38"/>
      <c r="E23" s="38"/>
      <c r="F23" s="38"/>
      <c r="G23" s="38"/>
      <c r="H23" s="38"/>
      <c r="I23" s="38"/>
      <c r="J23" s="38"/>
      <c r="K23" s="38"/>
    </row>
    <row r="24" spans="1:11" x14ac:dyDescent="0.3">
      <c r="A24" s="21" t="s">
        <v>19</v>
      </c>
      <c r="B24" s="22" t="s">
        <v>481</v>
      </c>
      <c r="C24" s="38"/>
      <c r="D24" s="38"/>
      <c r="E24" s="38"/>
      <c r="F24" s="38"/>
      <c r="G24" s="38"/>
      <c r="H24" s="38"/>
      <c r="I24" s="38"/>
      <c r="J24" s="38"/>
      <c r="K24" s="38"/>
    </row>
    <row r="25" spans="1:11" x14ac:dyDescent="0.3">
      <c r="A25" s="21" t="s">
        <v>35</v>
      </c>
      <c r="B25" s="22" t="s">
        <v>482</v>
      </c>
      <c r="C25" s="38"/>
      <c r="D25" s="38"/>
      <c r="E25" s="38"/>
      <c r="F25" s="38"/>
      <c r="G25" s="38"/>
      <c r="H25" s="38"/>
      <c r="I25" s="38"/>
      <c r="J25" s="38"/>
      <c r="K25" s="38"/>
    </row>
    <row r="26" spans="1:11" s="32" customFormat="1" x14ac:dyDescent="0.3">
      <c r="A26" s="30" t="s">
        <v>45</v>
      </c>
      <c r="B26" s="31" t="s">
        <v>188</v>
      </c>
      <c r="C26" s="37">
        <f t="shared" ref="C26:K26" si="6">SUM(C27:C28)</f>
        <v>0</v>
      </c>
      <c r="D26" s="37">
        <f t="shared" si="6"/>
        <v>0</v>
      </c>
      <c r="E26" s="37">
        <f t="shared" si="6"/>
        <v>0</v>
      </c>
      <c r="F26" s="37">
        <f t="shared" si="6"/>
        <v>0</v>
      </c>
      <c r="G26" s="37">
        <f t="shared" si="6"/>
        <v>0</v>
      </c>
      <c r="H26" s="37">
        <f t="shared" si="6"/>
        <v>0</v>
      </c>
      <c r="I26" s="37">
        <f t="shared" si="6"/>
        <v>0</v>
      </c>
      <c r="J26" s="37">
        <f t="shared" si="6"/>
        <v>0</v>
      </c>
      <c r="K26" s="37">
        <f t="shared" si="6"/>
        <v>0</v>
      </c>
    </row>
    <row r="27" spans="1:11" x14ac:dyDescent="0.3">
      <c r="A27" s="21" t="s">
        <v>55</v>
      </c>
      <c r="B27" s="22" t="s">
        <v>483</v>
      </c>
      <c r="C27" s="38"/>
      <c r="D27" s="38"/>
      <c r="E27" s="38"/>
      <c r="F27" s="38"/>
      <c r="G27" s="38"/>
      <c r="H27" s="38"/>
      <c r="I27" s="38"/>
      <c r="J27" s="38"/>
      <c r="K27" s="38"/>
    </row>
    <row r="28" spans="1:11" x14ac:dyDescent="0.3">
      <c r="A28" s="21" t="s">
        <v>69</v>
      </c>
      <c r="B28" s="22" t="s">
        <v>189</v>
      </c>
      <c r="C28" s="38"/>
      <c r="D28" s="38"/>
      <c r="E28" s="38"/>
      <c r="F28" s="38"/>
      <c r="G28" s="38"/>
      <c r="H28" s="38"/>
      <c r="I28" s="38"/>
      <c r="J28" s="38"/>
      <c r="K28" s="38"/>
    </row>
    <row r="29" spans="1:11" s="32" customFormat="1" x14ac:dyDescent="0.3">
      <c r="A29" s="30" t="s">
        <v>77</v>
      </c>
      <c r="B29" s="31" t="s">
        <v>484</v>
      </c>
      <c r="C29" s="37">
        <f>SUM(C30:C32)</f>
        <v>0</v>
      </c>
      <c r="D29" s="37">
        <f t="shared" ref="D29:K29" si="7">SUM(D30:D32)</f>
        <v>0</v>
      </c>
      <c r="E29" s="37">
        <f t="shared" si="7"/>
        <v>0</v>
      </c>
      <c r="F29" s="37">
        <f t="shared" si="7"/>
        <v>0</v>
      </c>
      <c r="G29" s="37">
        <f t="shared" si="7"/>
        <v>0</v>
      </c>
      <c r="H29" s="37">
        <f t="shared" si="7"/>
        <v>0</v>
      </c>
      <c r="I29" s="37">
        <f t="shared" si="7"/>
        <v>0</v>
      </c>
      <c r="J29" s="37">
        <f t="shared" si="7"/>
        <v>0</v>
      </c>
      <c r="K29" s="37">
        <f t="shared" si="7"/>
        <v>0</v>
      </c>
    </row>
    <row r="30" spans="1:11" x14ac:dyDescent="0.3">
      <c r="A30" s="21" t="s">
        <v>79</v>
      </c>
      <c r="B30" s="22" t="s">
        <v>485</v>
      </c>
      <c r="C30" s="38"/>
      <c r="D30" s="38"/>
      <c r="E30" s="38"/>
      <c r="F30" s="38"/>
      <c r="G30" s="38"/>
      <c r="H30" s="38"/>
      <c r="I30" s="38"/>
      <c r="J30" s="38"/>
      <c r="K30" s="38"/>
    </row>
    <row r="31" spans="1:11" x14ac:dyDescent="0.3">
      <c r="A31" s="21" t="s">
        <v>82</v>
      </c>
      <c r="B31" s="22" t="s">
        <v>486</v>
      </c>
      <c r="C31" s="38"/>
      <c r="D31" s="38"/>
      <c r="E31" s="38"/>
      <c r="F31" s="38"/>
      <c r="G31" s="38"/>
      <c r="H31" s="38"/>
      <c r="I31" s="38"/>
      <c r="J31" s="38"/>
      <c r="K31" s="38"/>
    </row>
    <row r="32" spans="1:11" x14ac:dyDescent="0.3">
      <c r="A32" s="21" t="s">
        <v>88</v>
      </c>
      <c r="B32" s="22" t="s">
        <v>487</v>
      </c>
      <c r="C32" s="38"/>
      <c r="D32" s="38"/>
      <c r="E32" s="38"/>
      <c r="F32" s="38"/>
      <c r="G32" s="38"/>
      <c r="H32" s="38"/>
      <c r="I32" s="38"/>
      <c r="J32" s="38"/>
      <c r="K32" s="38"/>
    </row>
    <row r="33" spans="1:11" s="32" customFormat="1" x14ac:dyDescent="0.3">
      <c r="A33" s="30" t="s">
        <v>94</v>
      </c>
      <c r="B33" s="31" t="s">
        <v>190</v>
      </c>
      <c r="C33" s="50"/>
      <c r="D33" s="50"/>
      <c r="E33" s="50"/>
      <c r="F33" s="50"/>
      <c r="G33" s="50"/>
      <c r="H33" s="50"/>
      <c r="I33" s="50"/>
      <c r="J33" s="50"/>
      <c r="K33" s="50"/>
    </row>
    <row r="34" spans="1:11" s="28" customFormat="1" ht="28.8" x14ac:dyDescent="0.3">
      <c r="A34" s="78"/>
      <c r="B34" s="29" t="s">
        <v>191</v>
      </c>
      <c r="C34" s="35">
        <f>SUM(C35,C42,C49)</f>
        <v>0</v>
      </c>
      <c r="D34" s="35">
        <f t="shared" ref="D34:K34" si="8">SUM(D35,D42,D49)</f>
        <v>0</v>
      </c>
      <c r="E34" s="35">
        <f t="shared" si="8"/>
        <v>0</v>
      </c>
      <c r="F34" s="35">
        <f t="shared" si="8"/>
        <v>0</v>
      </c>
      <c r="G34" s="35">
        <f t="shared" si="8"/>
        <v>0</v>
      </c>
      <c r="H34" s="35">
        <f t="shared" si="8"/>
        <v>0</v>
      </c>
      <c r="I34" s="35">
        <f t="shared" si="8"/>
        <v>0</v>
      </c>
      <c r="J34" s="35">
        <f t="shared" si="8"/>
        <v>0</v>
      </c>
      <c r="K34" s="35">
        <f t="shared" si="8"/>
        <v>0</v>
      </c>
    </row>
    <row r="35" spans="1:11" s="28" customFormat="1" x14ac:dyDescent="0.3">
      <c r="A35" s="23" t="s">
        <v>488</v>
      </c>
      <c r="B35" s="24" t="s">
        <v>192</v>
      </c>
      <c r="C35" s="36">
        <f t="shared" ref="C35:K35" si="9">SUM(C36,C37,C38,C39)</f>
        <v>0</v>
      </c>
      <c r="D35" s="36">
        <f t="shared" si="9"/>
        <v>0</v>
      </c>
      <c r="E35" s="36">
        <f t="shared" si="9"/>
        <v>0</v>
      </c>
      <c r="F35" s="36">
        <f t="shared" si="9"/>
        <v>0</v>
      </c>
      <c r="G35" s="36">
        <f t="shared" si="9"/>
        <v>0</v>
      </c>
      <c r="H35" s="36">
        <f t="shared" si="9"/>
        <v>0</v>
      </c>
      <c r="I35" s="36">
        <f t="shared" si="9"/>
        <v>0</v>
      </c>
      <c r="J35" s="36">
        <f t="shared" si="9"/>
        <v>0</v>
      </c>
      <c r="K35" s="36">
        <f t="shared" si="9"/>
        <v>0</v>
      </c>
    </row>
    <row r="36" spans="1:11" s="32" customFormat="1" x14ac:dyDescent="0.3">
      <c r="A36" s="30" t="s">
        <v>193</v>
      </c>
      <c r="B36" s="31" t="s">
        <v>194</v>
      </c>
      <c r="C36" s="52"/>
      <c r="D36" s="52"/>
      <c r="E36" s="52"/>
      <c r="F36" s="52"/>
      <c r="G36" s="52"/>
      <c r="H36" s="52"/>
      <c r="I36" s="52"/>
      <c r="J36" s="52"/>
      <c r="K36" s="52"/>
    </row>
    <row r="37" spans="1:11" s="32" customFormat="1" x14ac:dyDescent="0.3">
      <c r="A37" s="30" t="s">
        <v>45</v>
      </c>
      <c r="B37" s="31" t="s">
        <v>489</v>
      </c>
      <c r="C37" s="39"/>
      <c r="D37" s="39"/>
      <c r="E37" s="39"/>
      <c r="F37" s="39"/>
      <c r="G37" s="39"/>
      <c r="H37" s="39"/>
      <c r="I37" s="39"/>
      <c r="J37" s="39"/>
      <c r="K37" s="39"/>
    </row>
    <row r="38" spans="1:11" s="32" customFormat="1" x14ac:dyDescent="0.3">
      <c r="A38" s="30" t="s">
        <v>77</v>
      </c>
      <c r="B38" s="31" t="s">
        <v>490</v>
      </c>
      <c r="C38" s="39"/>
      <c r="D38" s="39"/>
      <c r="E38" s="39"/>
      <c r="F38" s="39"/>
      <c r="G38" s="39"/>
      <c r="H38" s="39"/>
      <c r="I38" s="39"/>
      <c r="J38" s="39"/>
      <c r="K38" s="39"/>
    </row>
    <row r="39" spans="1:11" s="32" customFormat="1" x14ac:dyDescent="0.3">
      <c r="A39" s="30" t="s">
        <v>94</v>
      </c>
      <c r="B39" s="31" t="s">
        <v>195</v>
      </c>
      <c r="C39" s="37">
        <f>SUM(C40:C41)</f>
        <v>0</v>
      </c>
      <c r="D39" s="37">
        <f t="shared" ref="D39:K39" si="10">SUM(D40:D41)</f>
        <v>0</v>
      </c>
      <c r="E39" s="37">
        <f t="shared" si="10"/>
        <v>0</v>
      </c>
      <c r="F39" s="37">
        <f t="shared" si="10"/>
        <v>0</v>
      </c>
      <c r="G39" s="37">
        <f t="shared" si="10"/>
        <v>0</v>
      </c>
      <c r="H39" s="37">
        <f t="shared" si="10"/>
        <v>0</v>
      </c>
      <c r="I39" s="37">
        <f t="shared" si="10"/>
        <v>0</v>
      </c>
      <c r="J39" s="37">
        <f t="shared" si="10"/>
        <v>0</v>
      </c>
      <c r="K39" s="37">
        <f t="shared" si="10"/>
        <v>0</v>
      </c>
    </row>
    <row r="40" spans="1:11" x14ac:dyDescent="0.3">
      <c r="A40" s="21" t="s">
        <v>111</v>
      </c>
      <c r="B40" s="22" t="s">
        <v>196</v>
      </c>
      <c r="C40" s="108">
        <f>C84</f>
        <v>0</v>
      </c>
      <c r="D40" s="108">
        <f t="shared" ref="D40:K40" si="11">D84</f>
        <v>0</v>
      </c>
      <c r="E40" s="108">
        <f t="shared" si="11"/>
        <v>0</v>
      </c>
      <c r="F40" s="108">
        <f t="shared" si="11"/>
        <v>0</v>
      </c>
      <c r="G40" s="108">
        <f t="shared" si="11"/>
        <v>0</v>
      </c>
      <c r="H40" s="108">
        <f t="shared" si="11"/>
        <v>0</v>
      </c>
      <c r="I40" s="108">
        <f t="shared" si="11"/>
        <v>0</v>
      </c>
      <c r="J40" s="108">
        <f t="shared" si="11"/>
        <v>0</v>
      </c>
      <c r="K40" s="108">
        <f t="shared" si="11"/>
        <v>0</v>
      </c>
    </row>
    <row r="41" spans="1:11" x14ac:dyDescent="0.3">
      <c r="A41" s="21" t="s">
        <v>117</v>
      </c>
      <c r="B41" s="22" t="s">
        <v>197</v>
      </c>
      <c r="C41" s="38"/>
      <c r="D41" s="108">
        <f>C39</f>
        <v>0</v>
      </c>
      <c r="E41" s="108">
        <f>IF(E5&gt;0, D39, 0)</f>
        <v>0</v>
      </c>
      <c r="F41" s="108">
        <f>IF(F5&gt;0, E39, 0)</f>
        <v>0</v>
      </c>
      <c r="G41" s="108">
        <f>IF(F5&gt;0, F39, IF(E5&gt;0,E39, D39))</f>
        <v>0</v>
      </c>
      <c r="H41" s="108">
        <f t="shared" ref="H41:K41" si="12">G39</f>
        <v>0</v>
      </c>
      <c r="I41" s="108">
        <f t="shared" si="12"/>
        <v>0</v>
      </c>
      <c r="J41" s="108">
        <f t="shared" si="12"/>
        <v>0</v>
      </c>
      <c r="K41" s="108">
        <f t="shared" si="12"/>
        <v>0</v>
      </c>
    </row>
    <row r="42" spans="1:11" s="28" customFormat="1" x14ac:dyDescent="0.3">
      <c r="A42" s="24" t="s">
        <v>491</v>
      </c>
      <c r="B42" s="24" t="s">
        <v>492</v>
      </c>
      <c r="C42" s="36">
        <f>SUM(C43,C44,C47,C48)</f>
        <v>0</v>
      </c>
      <c r="D42" s="36">
        <f t="shared" ref="D42:K42" si="13">SUM(D43,D44,D47,D48)</f>
        <v>0</v>
      </c>
      <c r="E42" s="36">
        <f t="shared" si="13"/>
        <v>0</v>
      </c>
      <c r="F42" s="36">
        <f t="shared" si="13"/>
        <v>0</v>
      </c>
      <c r="G42" s="36">
        <f t="shared" si="13"/>
        <v>0</v>
      </c>
      <c r="H42" s="36">
        <f t="shared" si="13"/>
        <v>0</v>
      </c>
      <c r="I42" s="36">
        <f t="shared" si="13"/>
        <v>0</v>
      </c>
      <c r="J42" s="36">
        <f t="shared" si="13"/>
        <v>0</v>
      </c>
      <c r="K42" s="36">
        <f t="shared" si="13"/>
        <v>0</v>
      </c>
    </row>
    <row r="43" spans="1:11" s="32" customFormat="1" x14ac:dyDescent="0.3">
      <c r="A43" s="30" t="s">
        <v>0</v>
      </c>
      <c r="B43" s="31" t="s">
        <v>493</v>
      </c>
      <c r="C43" s="52"/>
      <c r="D43" s="52"/>
      <c r="E43" s="52"/>
      <c r="F43" s="52"/>
      <c r="G43" s="52"/>
      <c r="H43" s="52"/>
      <c r="I43" s="52"/>
      <c r="J43" s="52"/>
      <c r="K43" s="52"/>
    </row>
    <row r="44" spans="1:11" x14ac:dyDescent="0.3">
      <c r="A44" s="30" t="s">
        <v>45</v>
      </c>
      <c r="B44" s="31" t="s">
        <v>494</v>
      </c>
      <c r="C44" s="37">
        <f>SUM(C45:C46)</f>
        <v>0</v>
      </c>
      <c r="D44" s="37">
        <f t="shared" ref="D44:K44" si="14">SUM(D45:D46)</f>
        <v>0</v>
      </c>
      <c r="E44" s="37">
        <f t="shared" si="14"/>
        <v>0</v>
      </c>
      <c r="F44" s="37">
        <f t="shared" si="14"/>
        <v>0</v>
      </c>
      <c r="G44" s="37">
        <f t="shared" si="14"/>
        <v>0</v>
      </c>
      <c r="H44" s="37">
        <f t="shared" si="14"/>
        <v>0</v>
      </c>
      <c r="I44" s="37">
        <f t="shared" si="14"/>
        <v>0</v>
      </c>
      <c r="J44" s="37">
        <f t="shared" si="14"/>
        <v>0</v>
      </c>
      <c r="K44" s="37">
        <f t="shared" si="14"/>
        <v>0</v>
      </c>
    </row>
    <row r="45" spans="1:11" x14ac:dyDescent="0.3">
      <c r="A45" s="21" t="s">
        <v>55</v>
      </c>
      <c r="B45" s="22" t="s">
        <v>495</v>
      </c>
      <c r="C45" s="38"/>
      <c r="D45" s="38"/>
      <c r="E45" s="38"/>
      <c r="F45" s="38"/>
      <c r="G45" s="38"/>
      <c r="H45" s="38"/>
      <c r="I45" s="38"/>
      <c r="J45" s="38"/>
      <c r="K45" s="38"/>
    </row>
    <row r="46" spans="1:11" x14ac:dyDescent="0.3">
      <c r="A46" s="21" t="s">
        <v>69</v>
      </c>
      <c r="B46" s="22" t="s">
        <v>496</v>
      </c>
      <c r="C46" s="38"/>
      <c r="D46" s="38"/>
      <c r="E46" s="38"/>
      <c r="F46" s="38"/>
      <c r="G46" s="38"/>
      <c r="H46" s="38"/>
      <c r="I46" s="38"/>
      <c r="J46" s="38"/>
      <c r="K46" s="38"/>
    </row>
    <row r="47" spans="1:11" s="32" customFormat="1" x14ac:dyDescent="0.3">
      <c r="A47" s="30" t="s">
        <v>77</v>
      </c>
      <c r="B47" s="31" t="s">
        <v>497</v>
      </c>
      <c r="C47" s="52"/>
      <c r="D47" s="52"/>
      <c r="E47" s="52"/>
      <c r="F47" s="52"/>
      <c r="G47" s="52"/>
      <c r="H47" s="52"/>
      <c r="I47" s="52"/>
      <c r="J47" s="52"/>
      <c r="K47" s="52"/>
    </row>
    <row r="48" spans="1:11" s="32" customFormat="1" x14ac:dyDescent="0.3">
      <c r="A48" s="30" t="s">
        <v>94</v>
      </c>
      <c r="B48" s="31" t="s">
        <v>498</v>
      </c>
      <c r="C48" s="52"/>
      <c r="D48" s="52"/>
      <c r="E48" s="52"/>
      <c r="F48" s="52"/>
      <c r="G48" s="52"/>
      <c r="H48" s="52"/>
      <c r="I48" s="52"/>
      <c r="J48" s="52"/>
      <c r="K48" s="52"/>
    </row>
    <row r="49" spans="1:11" s="28" customFormat="1" x14ac:dyDescent="0.3">
      <c r="A49" s="23" t="s">
        <v>198</v>
      </c>
      <c r="B49" s="24" t="s">
        <v>499</v>
      </c>
      <c r="C49" s="36">
        <f t="shared" ref="C49:K49" si="15">SUM(C50,C53)</f>
        <v>0</v>
      </c>
      <c r="D49" s="36">
        <f t="shared" si="15"/>
        <v>0</v>
      </c>
      <c r="E49" s="36">
        <f t="shared" si="15"/>
        <v>0</v>
      </c>
      <c r="F49" s="36">
        <f t="shared" si="15"/>
        <v>0</v>
      </c>
      <c r="G49" s="36">
        <f t="shared" si="15"/>
        <v>0</v>
      </c>
      <c r="H49" s="36">
        <f t="shared" si="15"/>
        <v>0</v>
      </c>
      <c r="I49" s="36">
        <f t="shared" si="15"/>
        <v>0</v>
      </c>
      <c r="J49" s="36">
        <f t="shared" si="15"/>
        <v>0</v>
      </c>
      <c r="K49" s="36">
        <f t="shared" si="15"/>
        <v>0</v>
      </c>
    </row>
    <row r="50" spans="1:11" s="32" customFormat="1" x14ac:dyDescent="0.3">
      <c r="A50" s="30" t="s">
        <v>0</v>
      </c>
      <c r="B50" s="31" t="s">
        <v>500</v>
      </c>
      <c r="C50" s="37">
        <f t="shared" ref="C50:K50" si="16">SUM(C51:C52)</f>
        <v>0</v>
      </c>
      <c r="D50" s="37">
        <f t="shared" si="16"/>
        <v>0</v>
      </c>
      <c r="E50" s="37">
        <f t="shared" si="16"/>
        <v>0</v>
      </c>
      <c r="F50" s="37">
        <f t="shared" si="16"/>
        <v>0</v>
      </c>
      <c r="G50" s="37">
        <f t="shared" si="16"/>
        <v>0</v>
      </c>
      <c r="H50" s="37">
        <f t="shared" si="16"/>
        <v>0</v>
      </c>
      <c r="I50" s="37">
        <f t="shared" si="16"/>
        <v>0</v>
      </c>
      <c r="J50" s="37">
        <f t="shared" si="16"/>
        <v>0</v>
      </c>
      <c r="K50" s="37">
        <f t="shared" si="16"/>
        <v>0</v>
      </c>
    </row>
    <row r="51" spans="1:11" x14ac:dyDescent="0.3">
      <c r="A51" s="21" t="s">
        <v>2</v>
      </c>
      <c r="B51" s="21" t="s">
        <v>501</v>
      </c>
      <c r="C51" s="38"/>
      <c r="D51" s="38"/>
      <c r="E51" s="38"/>
      <c r="F51" s="38"/>
      <c r="G51" s="38"/>
      <c r="H51" s="38"/>
      <c r="I51" s="38"/>
      <c r="J51" s="38"/>
      <c r="K51" s="38"/>
    </row>
    <row r="52" spans="1:11" x14ac:dyDescent="0.3">
      <c r="A52" s="21" t="s">
        <v>19</v>
      </c>
      <c r="B52" s="21" t="s">
        <v>502</v>
      </c>
      <c r="C52" s="38"/>
      <c r="D52" s="38"/>
      <c r="E52" s="38"/>
      <c r="F52" s="38"/>
      <c r="G52" s="38"/>
      <c r="H52" s="38"/>
      <c r="I52" s="38"/>
      <c r="J52" s="38"/>
      <c r="K52" s="38"/>
    </row>
    <row r="53" spans="1:11" s="32" customFormat="1" x14ac:dyDescent="0.3">
      <c r="A53" s="30" t="s">
        <v>45</v>
      </c>
      <c r="B53" s="31" t="s">
        <v>503</v>
      </c>
      <c r="C53" s="37">
        <f t="shared" ref="C53:K53" si="17">SUM(C54:C59)</f>
        <v>0</v>
      </c>
      <c r="D53" s="37">
        <f t="shared" si="17"/>
        <v>0</v>
      </c>
      <c r="E53" s="37">
        <f t="shared" si="17"/>
        <v>0</v>
      </c>
      <c r="F53" s="37">
        <f t="shared" si="17"/>
        <v>0</v>
      </c>
      <c r="G53" s="37">
        <f t="shared" si="17"/>
        <v>0</v>
      </c>
      <c r="H53" s="37">
        <f t="shared" si="17"/>
        <v>0</v>
      </c>
      <c r="I53" s="37">
        <f t="shared" si="17"/>
        <v>0</v>
      </c>
      <c r="J53" s="37">
        <f t="shared" si="17"/>
        <v>0</v>
      </c>
      <c r="K53" s="37">
        <f t="shared" si="17"/>
        <v>0</v>
      </c>
    </row>
    <row r="54" spans="1:11" x14ac:dyDescent="0.3">
      <c r="A54" s="21" t="s">
        <v>504</v>
      </c>
      <c r="B54" s="21" t="s">
        <v>505</v>
      </c>
      <c r="C54" s="38"/>
      <c r="D54" s="38"/>
      <c r="E54" s="38"/>
      <c r="F54" s="38"/>
      <c r="G54" s="38"/>
      <c r="H54" s="38"/>
      <c r="I54" s="38"/>
      <c r="J54" s="38"/>
      <c r="K54" s="38"/>
    </row>
    <row r="55" spans="1:11" x14ac:dyDescent="0.3">
      <c r="A55" s="21" t="s">
        <v>69</v>
      </c>
      <c r="B55" s="21" t="s">
        <v>501</v>
      </c>
      <c r="C55" s="38"/>
      <c r="D55" s="38"/>
      <c r="E55" s="38"/>
      <c r="F55" s="38"/>
      <c r="G55" s="38"/>
      <c r="H55" s="38"/>
      <c r="I55" s="38"/>
      <c r="J55" s="38"/>
      <c r="K55" s="38"/>
    </row>
    <row r="56" spans="1:11" x14ac:dyDescent="0.3">
      <c r="A56" s="21" t="s">
        <v>177</v>
      </c>
      <c r="B56" s="21" t="s">
        <v>199</v>
      </c>
      <c r="C56" s="38"/>
      <c r="D56" s="38"/>
      <c r="E56" s="38"/>
      <c r="F56" s="38"/>
      <c r="G56" s="38"/>
      <c r="H56" s="38"/>
      <c r="I56" s="38"/>
      <c r="J56" s="38"/>
      <c r="K56" s="38"/>
    </row>
    <row r="57" spans="1:11" x14ac:dyDescent="0.3">
      <c r="A57" s="21" t="s">
        <v>179</v>
      </c>
      <c r="B57" s="21" t="s">
        <v>506</v>
      </c>
      <c r="C57" s="38"/>
      <c r="D57" s="38"/>
      <c r="E57" s="38"/>
      <c r="F57" s="38"/>
      <c r="G57" s="38"/>
      <c r="H57" s="38"/>
      <c r="I57" s="38"/>
      <c r="J57" s="38"/>
      <c r="K57" s="38"/>
    </row>
    <row r="58" spans="1:11" x14ac:dyDescent="0.3">
      <c r="A58" s="21" t="s">
        <v>180</v>
      </c>
      <c r="B58" s="21" t="s">
        <v>200</v>
      </c>
      <c r="C58" s="38"/>
      <c r="D58" s="38"/>
      <c r="E58" s="38"/>
      <c r="F58" s="38"/>
      <c r="G58" s="38"/>
      <c r="H58" s="38"/>
      <c r="I58" s="38"/>
      <c r="J58" s="38"/>
      <c r="K58" s="38"/>
    </row>
    <row r="59" spans="1:11" x14ac:dyDescent="0.3">
      <c r="A59" s="21" t="s">
        <v>182</v>
      </c>
      <c r="B59" s="21" t="s">
        <v>507</v>
      </c>
      <c r="C59" s="38"/>
      <c r="D59" s="38"/>
      <c r="E59" s="38"/>
      <c r="F59" s="38"/>
      <c r="G59" s="38"/>
      <c r="H59" s="38"/>
      <c r="I59" s="38"/>
      <c r="J59" s="38"/>
      <c r="K59" s="38"/>
    </row>
    <row r="60" spans="1:11" x14ac:dyDescent="0.3">
      <c r="A60" s="104"/>
      <c r="B60" s="104"/>
      <c r="C60" s="105"/>
      <c r="D60" s="105"/>
      <c r="E60" s="105"/>
      <c r="F60" s="105"/>
      <c r="G60" s="105"/>
      <c r="H60" s="105"/>
      <c r="I60" s="105"/>
      <c r="J60" s="105"/>
      <c r="K60" s="105"/>
    </row>
    <row r="61" spans="1:11" x14ac:dyDescent="0.3">
      <c r="A61" s="103"/>
      <c r="B61" s="221" t="s">
        <v>508</v>
      </c>
      <c r="C61" s="221"/>
      <c r="D61" s="221"/>
      <c r="E61" s="221"/>
      <c r="F61" s="221"/>
      <c r="G61" s="221"/>
      <c r="H61" s="221"/>
      <c r="I61" s="221"/>
      <c r="J61" s="221"/>
      <c r="K61" s="221"/>
    </row>
    <row r="62" spans="1:11" s="28" customFormat="1" x14ac:dyDescent="0.3">
      <c r="A62" s="23" t="s">
        <v>509</v>
      </c>
      <c r="B62" s="24" t="s">
        <v>510</v>
      </c>
      <c r="C62" s="36">
        <f>SUM(C63,C64,C67)</f>
        <v>0</v>
      </c>
      <c r="D62" s="36">
        <f t="shared" ref="D62:K62" si="18">SUM(D63,D64,D67)</f>
        <v>0</v>
      </c>
      <c r="E62" s="36">
        <f t="shared" si="18"/>
        <v>0</v>
      </c>
      <c r="F62" s="36">
        <f t="shared" si="18"/>
        <v>0</v>
      </c>
      <c r="G62" s="36">
        <f t="shared" si="18"/>
        <v>0</v>
      </c>
      <c r="H62" s="36">
        <f t="shared" si="18"/>
        <v>0</v>
      </c>
      <c r="I62" s="36">
        <f t="shared" si="18"/>
        <v>0</v>
      </c>
      <c r="J62" s="36">
        <f t="shared" si="18"/>
        <v>0</v>
      </c>
      <c r="K62" s="36">
        <f t="shared" si="18"/>
        <v>0</v>
      </c>
    </row>
    <row r="63" spans="1:11" s="32" customFormat="1" ht="28.8" x14ac:dyDescent="0.3">
      <c r="A63" s="30" t="s">
        <v>0</v>
      </c>
      <c r="B63" s="31" t="s">
        <v>511</v>
      </c>
      <c r="C63" s="37">
        <f>'4'!C6</f>
        <v>0</v>
      </c>
      <c r="D63" s="37">
        <f>'4'!D6</f>
        <v>0</v>
      </c>
      <c r="E63" s="37">
        <f>'4'!E6</f>
        <v>0</v>
      </c>
      <c r="F63" s="37">
        <f>'4'!F6</f>
        <v>0</v>
      </c>
      <c r="G63" s="37">
        <f>'4'!G6</f>
        <v>0</v>
      </c>
      <c r="H63" s="37">
        <f>'4'!H6</f>
        <v>0</v>
      </c>
      <c r="I63" s="37">
        <f>'4'!I6</f>
        <v>0</v>
      </c>
      <c r="J63" s="37">
        <f>'4'!J6</f>
        <v>0</v>
      </c>
      <c r="K63" s="37">
        <f>'4'!K6</f>
        <v>0</v>
      </c>
    </row>
    <row r="64" spans="1:11" x14ac:dyDescent="0.3">
      <c r="A64" s="30" t="s">
        <v>45</v>
      </c>
      <c r="B64" s="30" t="s">
        <v>512</v>
      </c>
      <c r="C64" s="37">
        <f>SUM(C65:C66)</f>
        <v>0</v>
      </c>
      <c r="D64" s="37">
        <f t="shared" ref="D64:K64" si="19">SUM(D65:D66)</f>
        <v>0</v>
      </c>
      <c r="E64" s="37">
        <f t="shared" si="19"/>
        <v>0</v>
      </c>
      <c r="F64" s="37">
        <f t="shared" si="19"/>
        <v>0</v>
      </c>
      <c r="G64" s="37">
        <f t="shared" si="19"/>
        <v>0</v>
      </c>
      <c r="H64" s="37">
        <f t="shared" si="19"/>
        <v>0</v>
      </c>
      <c r="I64" s="37">
        <f t="shared" si="19"/>
        <v>0</v>
      </c>
      <c r="J64" s="37">
        <f t="shared" si="19"/>
        <v>0</v>
      </c>
      <c r="K64" s="37">
        <f t="shared" si="19"/>
        <v>0</v>
      </c>
    </row>
    <row r="65" spans="1:11" ht="28.8" x14ac:dyDescent="0.3">
      <c r="A65" s="21" t="s">
        <v>55</v>
      </c>
      <c r="B65" s="22" t="s">
        <v>513</v>
      </c>
      <c r="C65" s="38"/>
      <c r="D65" s="38"/>
      <c r="E65" s="38"/>
      <c r="F65" s="38"/>
      <c r="G65" s="38"/>
      <c r="H65" s="38"/>
      <c r="I65" s="38"/>
      <c r="J65" s="38"/>
      <c r="K65" s="38"/>
    </row>
    <row r="66" spans="1:11" ht="43.2" x14ac:dyDescent="0.3">
      <c r="A66" s="21" t="s">
        <v>69</v>
      </c>
      <c r="B66" s="22" t="s">
        <v>588</v>
      </c>
      <c r="C66" s="38"/>
      <c r="D66" s="38"/>
      <c r="E66" s="38"/>
      <c r="F66" s="38"/>
      <c r="G66" s="38"/>
      <c r="H66" s="38"/>
      <c r="I66" s="38"/>
      <c r="J66" s="38"/>
      <c r="K66" s="38"/>
    </row>
    <row r="67" spans="1:11" s="32" customFormat="1" x14ac:dyDescent="0.3">
      <c r="A67" s="30" t="s">
        <v>77</v>
      </c>
      <c r="B67" s="31" t="s">
        <v>514</v>
      </c>
      <c r="C67" s="116"/>
      <c r="D67" s="116"/>
      <c r="E67" s="116"/>
      <c r="F67" s="116"/>
      <c r="G67" s="116"/>
      <c r="H67" s="116"/>
      <c r="I67" s="116"/>
      <c r="J67" s="116"/>
      <c r="K67" s="116"/>
    </row>
    <row r="68" spans="1:11" s="28" customFormat="1" x14ac:dyDescent="0.3">
      <c r="A68" s="23" t="s">
        <v>515</v>
      </c>
      <c r="B68" s="24" t="s">
        <v>516</v>
      </c>
      <c r="C68" s="36">
        <f>SUM(C69:C71)</f>
        <v>0</v>
      </c>
      <c r="D68" s="36">
        <f t="shared" ref="D68:K68" si="20">SUM(D69:D71)</f>
        <v>0</v>
      </c>
      <c r="E68" s="36">
        <f t="shared" si="20"/>
        <v>0</v>
      </c>
      <c r="F68" s="36">
        <f t="shared" si="20"/>
        <v>0</v>
      </c>
      <c r="G68" s="36">
        <f t="shared" si="20"/>
        <v>0</v>
      </c>
      <c r="H68" s="36">
        <f t="shared" si="20"/>
        <v>0</v>
      </c>
      <c r="I68" s="36">
        <f t="shared" si="20"/>
        <v>0</v>
      </c>
      <c r="J68" s="36">
        <f t="shared" si="20"/>
        <v>0</v>
      </c>
      <c r="K68" s="36">
        <f t="shared" si="20"/>
        <v>0</v>
      </c>
    </row>
    <row r="69" spans="1:11" s="32" customFormat="1" ht="28.8" x14ac:dyDescent="0.3">
      <c r="A69" s="30" t="s">
        <v>0</v>
      </c>
      <c r="B69" s="31" t="s">
        <v>517</v>
      </c>
      <c r="C69" s="37">
        <f>'4'!C47</f>
        <v>0</v>
      </c>
      <c r="D69" s="37">
        <f>'4'!D47</f>
        <v>0</v>
      </c>
      <c r="E69" s="37">
        <f>'4'!E47</f>
        <v>0</v>
      </c>
      <c r="F69" s="37">
        <f>'4'!F47</f>
        <v>0</v>
      </c>
      <c r="G69" s="37">
        <f>'4'!G47</f>
        <v>0</v>
      </c>
      <c r="H69" s="37">
        <f>'4'!H47</f>
        <v>0</v>
      </c>
      <c r="I69" s="37">
        <f>'4'!I47</f>
        <v>0</v>
      </c>
      <c r="J69" s="37">
        <f>'4'!J47</f>
        <v>0</v>
      </c>
      <c r="K69" s="37">
        <f>'4'!K47</f>
        <v>0</v>
      </c>
    </row>
    <row r="70" spans="1:11" s="32" customFormat="1" x14ac:dyDescent="0.3">
      <c r="A70" s="30" t="s">
        <v>45</v>
      </c>
      <c r="B70" s="31" t="s">
        <v>518</v>
      </c>
      <c r="C70" s="37">
        <f>'4'!C48</f>
        <v>0</v>
      </c>
      <c r="D70" s="37">
        <f>'4'!D48</f>
        <v>0</v>
      </c>
      <c r="E70" s="37">
        <f>'4'!E48</f>
        <v>0</v>
      </c>
      <c r="F70" s="37">
        <f>'4'!F48</f>
        <v>0</v>
      </c>
      <c r="G70" s="37">
        <f>'4'!G48</f>
        <v>0</v>
      </c>
      <c r="H70" s="37">
        <f>'4'!H48</f>
        <v>0</v>
      </c>
      <c r="I70" s="37">
        <f>'4'!I48</f>
        <v>0</v>
      </c>
      <c r="J70" s="37">
        <f>'4'!J48</f>
        <v>0</v>
      </c>
      <c r="K70" s="37">
        <f>'4'!K48</f>
        <v>0</v>
      </c>
    </row>
    <row r="71" spans="1:11" s="32" customFormat="1" x14ac:dyDescent="0.3">
      <c r="A71" s="30" t="s">
        <v>77</v>
      </c>
      <c r="B71" s="31" t="s">
        <v>121</v>
      </c>
      <c r="C71" s="37">
        <f>'4'!C49</f>
        <v>0</v>
      </c>
      <c r="D71" s="37">
        <f>'4'!D49</f>
        <v>0</v>
      </c>
      <c r="E71" s="37">
        <f>'4'!E49</f>
        <v>0</v>
      </c>
      <c r="F71" s="37">
        <f>'4'!F49</f>
        <v>0</v>
      </c>
      <c r="G71" s="37">
        <f>'4'!G49</f>
        <v>0</v>
      </c>
      <c r="H71" s="37">
        <f>'4'!H49</f>
        <v>0</v>
      </c>
      <c r="I71" s="37">
        <f>'4'!I49</f>
        <v>0</v>
      </c>
      <c r="J71" s="37">
        <f>'4'!J49</f>
        <v>0</v>
      </c>
      <c r="K71" s="37">
        <f>'4'!K49</f>
        <v>0</v>
      </c>
    </row>
    <row r="72" spans="1:11" x14ac:dyDescent="0.3">
      <c r="A72" s="21" t="s">
        <v>79</v>
      </c>
      <c r="B72" s="22" t="s">
        <v>519</v>
      </c>
      <c r="C72" s="108">
        <f>'4'!C50</f>
        <v>0</v>
      </c>
      <c r="D72" s="108">
        <f>'4'!D50</f>
        <v>0</v>
      </c>
      <c r="E72" s="108">
        <f>'4'!E50</f>
        <v>0</v>
      </c>
      <c r="F72" s="108">
        <f>'4'!F50</f>
        <v>0</v>
      </c>
      <c r="G72" s="108">
        <f>'4'!G50</f>
        <v>0</v>
      </c>
      <c r="H72" s="108">
        <f>'4'!H50</f>
        <v>0</v>
      </c>
      <c r="I72" s="108">
        <f>'4'!I50</f>
        <v>0</v>
      </c>
      <c r="J72" s="108">
        <f>'4'!J50</f>
        <v>0</v>
      </c>
      <c r="K72" s="108">
        <f>'4'!K50</f>
        <v>0</v>
      </c>
    </row>
    <row r="73" spans="1:11" x14ac:dyDescent="0.3">
      <c r="A73" s="21" t="s">
        <v>82</v>
      </c>
      <c r="B73" s="22" t="s">
        <v>520</v>
      </c>
      <c r="C73" s="108">
        <f>'4'!C51</f>
        <v>0</v>
      </c>
      <c r="D73" s="108">
        <f>'4'!D51</f>
        <v>0</v>
      </c>
      <c r="E73" s="108">
        <f>'4'!E51</f>
        <v>0</v>
      </c>
      <c r="F73" s="108">
        <f>'4'!F51</f>
        <v>0</v>
      </c>
      <c r="G73" s="108">
        <f>'4'!G51</f>
        <v>0</v>
      </c>
      <c r="H73" s="108">
        <f>'4'!H51</f>
        <v>0</v>
      </c>
      <c r="I73" s="108">
        <f>'4'!I51</f>
        <v>0</v>
      </c>
      <c r="J73" s="108">
        <f>'4'!J51</f>
        <v>0</v>
      </c>
      <c r="K73" s="108">
        <f>'4'!K51</f>
        <v>0</v>
      </c>
    </row>
    <row r="74" spans="1:11" x14ac:dyDescent="0.3">
      <c r="A74" s="21" t="s">
        <v>88</v>
      </c>
      <c r="B74" s="22" t="s">
        <v>521</v>
      </c>
      <c r="C74" s="108">
        <f>'4'!C52</f>
        <v>0</v>
      </c>
      <c r="D74" s="108">
        <f>'4'!D52</f>
        <v>0</v>
      </c>
      <c r="E74" s="108">
        <f>'4'!E52</f>
        <v>0</v>
      </c>
      <c r="F74" s="108">
        <f>'4'!F52</f>
        <v>0</v>
      </c>
      <c r="G74" s="108">
        <f>'4'!G52</f>
        <v>0</v>
      </c>
      <c r="H74" s="108">
        <f>'4'!H52</f>
        <v>0</v>
      </c>
      <c r="I74" s="108">
        <f>'4'!I52</f>
        <v>0</v>
      </c>
      <c r="J74" s="108">
        <f>'4'!J52</f>
        <v>0</v>
      </c>
      <c r="K74" s="108">
        <f>'4'!K52</f>
        <v>0</v>
      </c>
    </row>
    <row r="75" spans="1:11" x14ac:dyDescent="0.3">
      <c r="A75" s="21" t="s">
        <v>91</v>
      </c>
      <c r="B75" s="22" t="s">
        <v>522</v>
      </c>
      <c r="C75" s="108">
        <f>'4'!C53</f>
        <v>0</v>
      </c>
      <c r="D75" s="108">
        <f>'4'!D53</f>
        <v>0</v>
      </c>
      <c r="E75" s="108">
        <f>'4'!E53</f>
        <v>0</v>
      </c>
      <c r="F75" s="108">
        <f>'4'!F53</f>
        <v>0</v>
      </c>
      <c r="G75" s="108">
        <f>'4'!G53</f>
        <v>0</v>
      </c>
      <c r="H75" s="108">
        <f>'4'!H53</f>
        <v>0</v>
      </c>
      <c r="I75" s="108">
        <f>'4'!I53</f>
        <v>0</v>
      </c>
      <c r="J75" s="108">
        <f>'4'!J53</f>
        <v>0</v>
      </c>
      <c r="K75" s="108">
        <f>'4'!K53</f>
        <v>0</v>
      </c>
    </row>
    <row r="76" spans="1:11" x14ac:dyDescent="0.3">
      <c r="A76" s="21" t="s">
        <v>523</v>
      </c>
      <c r="B76" s="22" t="s">
        <v>524</v>
      </c>
      <c r="C76" s="108">
        <f>'4'!C54</f>
        <v>0</v>
      </c>
      <c r="D76" s="108">
        <f>'4'!D54</f>
        <v>0</v>
      </c>
      <c r="E76" s="108">
        <f>'4'!E54</f>
        <v>0</v>
      </c>
      <c r="F76" s="108">
        <f>'4'!F54</f>
        <v>0</v>
      </c>
      <c r="G76" s="108">
        <f>'4'!G54</f>
        <v>0</v>
      </c>
      <c r="H76" s="108">
        <f>'4'!H54</f>
        <v>0</v>
      </c>
      <c r="I76" s="108">
        <f>'4'!I54</f>
        <v>0</v>
      </c>
      <c r="J76" s="108">
        <f>'4'!J54</f>
        <v>0</v>
      </c>
      <c r="K76" s="108">
        <f>'4'!K54</f>
        <v>0</v>
      </c>
    </row>
    <row r="77" spans="1:11" x14ac:dyDescent="0.3">
      <c r="A77" s="21" t="s">
        <v>525</v>
      </c>
      <c r="B77" s="22" t="s">
        <v>526</v>
      </c>
      <c r="C77" s="108">
        <f>'4'!C55</f>
        <v>0</v>
      </c>
      <c r="D77" s="108">
        <f>'4'!D55</f>
        <v>0</v>
      </c>
      <c r="E77" s="108">
        <f>'4'!E55</f>
        <v>0</v>
      </c>
      <c r="F77" s="108">
        <f>'4'!F55</f>
        <v>0</v>
      </c>
      <c r="G77" s="108">
        <f>'4'!G55</f>
        <v>0</v>
      </c>
      <c r="H77" s="108">
        <f>'4'!H55</f>
        <v>0</v>
      </c>
      <c r="I77" s="108">
        <f>'4'!I55</f>
        <v>0</v>
      </c>
      <c r="J77" s="108">
        <f>'4'!J55</f>
        <v>0</v>
      </c>
      <c r="K77" s="108">
        <f>'4'!K55</f>
        <v>0</v>
      </c>
    </row>
    <row r="78" spans="1:11" x14ac:dyDescent="0.3">
      <c r="A78" s="21" t="s">
        <v>527</v>
      </c>
      <c r="B78" s="22" t="s">
        <v>528</v>
      </c>
      <c r="C78" s="108">
        <f>'4'!C56</f>
        <v>0</v>
      </c>
      <c r="D78" s="108">
        <f>'4'!D56</f>
        <v>0</v>
      </c>
      <c r="E78" s="108">
        <f>'4'!E56</f>
        <v>0</v>
      </c>
      <c r="F78" s="108">
        <f>'4'!F56</f>
        <v>0</v>
      </c>
      <c r="G78" s="108">
        <f>'4'!G56</f>
        <v>0</v>
      </c>
      <c r="H78" s="108">
        <f>'4'!H56</f>
        <v>0</v>
      </c>
      <c r="I78" s="108">
        <f>'4'!I56</f>
        <v>0</v>
      </c>
      <c r="J78" s="108">
        <f>'4'!J56</f>
        <v>0</v>
      </c>
      <c r="K78" s="108">
        <f>'4'!K56</f>
        <v>0</v>
      </c>
    </row>
    <row r="79" spans="1:11" x14ac:dyDescent="0.3">
      <c r="A79" s="21" t="s">
        <v>529</v>
      </c>
      <c r="B79" s="22" t="s">
        <v>530</v>
      </c>
      <c r="C79" s="108">
        <f>'4'!C57</f>
        <v>0</v>
      </c>
      <c r="D79" s="108">
        <f>'4'!D57</f>
        <v>0</v>
      </c>
      <c r="E79" s="108">
        <f>'4'!E57</f>
        <v>0</v>
      </c>
      <c r="F79" s="108">
        <f>'4'!F57</f>
        <v>0</v>
      </c>
      <c r="G79" s="108">
        <f>'4'!G57</f>
        <v>0</v>
      </c>
      <c r="H79" s="108">
        <f>'4'!H57</f>
        <v>0</v>
      </c>
      <c r="I79" s="108">
        <f>'4'!I57</f>
        <v>0</v>
      </c>
      <c r="J79" s="108">
        <f>'4'!J57</f>
        <v>0</v>
      </c>
      <c r="K79" s="108">
        <f>'4'!K57</f>
        <v>0</v>
      </c>
    </row>
    <row r="80" spans="1:11" x14ac:dyDescent="0.3">
      <c r="A80" s="21" t="s">
        <v>531</v>
      </c>
      <c r="B80" s="22" t="s">
        <v>532</v>
      </c>
      <c r="C80" s="108">
        <f>'4'!C58</f>
        <v>0</v>
      </c>
      <c r="D80" s="108">
        <f>'4'!D58</f>
        <v>0</v>
      </c>
      <c r="E80" s="108">
        <f>'4'!E58</f>
        <v>0</v>
      </c>
      <c r="F80" s="108">
        <f>'4'!F58</f>
        <v>0</v>
      </c>
      <c r="G80" s="108">
        <f>'4'!G58</f>
        <v>0</v>
      </c>
      <c r="H80" s="108">
        <f>'4'!H58</f>
        <v>0</v>
      </c>
      <c r="I80" s="108">
        <f>'4'!I58</f>
        <v>0</v>
      </c>
      <c r="J80" s="108">
        <f>'4'!J58</f>
        <v>0</v>
      </c>
      <c r="K80" s="108">
        <f>'4'!K58</f>
        <v>0</v>
      </c>
    </row>
    <row r="81" spans="1:11" x14ac:dyDescent="0.3">
      <c r="A81" s="21" t="s">
        <v>533</v>
      </c>
      <c r="B81" s="22" t="s">
        <v>534</v>
      </c>
      <c r="C81" s="108">
        <f>'4'!C59</f>
        <v>0</v>
      </c>
      <c r="D81" s="108">
        <f>'4'!D59</f>
        <v>0</v>
      </c>
      <c r="E81" s="108">
        <f>'4'!E59</f>
        <v>0</v>
      </c>
      <c r="F81" s="108">
        <f>'4'!F59</f>
        <v>0</v>
      </c>
      <c r="G81" s="108">
        <f>'4'!G59</f>
        <v>0</v>
      </c>
      <c r="H81" s="108">
        <f>'4'!H59</f>
        <v>0</v>
      </c>
      <c r="I81" s="108">
        <f>'4'!I59</f>
        <v>0</v>
      </c>
      <c r="J81" s="108">
        <f>'4'!J59</f>
        <v>0</v>
      </c>
      <c r="K81" s="108">
        <f>'4'!K59</f>
        <v>0</v>
      </c>
    </row>
    <row r="82" spans="1:11" s="28" customFormat="1" ht="28.8" x14ac:dyDescent="0.3">
      <c r="A82" s="23" t="s">
        <v>535</v>
      </c>
      <c r="B82" s="89" t="s">
        <v>536</v>
      </c>
      <c r="C82" s="110">
        <f>C62-C68</f>
        <v>0</v>
      </c>
      <c r="D82" s="110">
        <f t="shared" ref="D82:K82" si="21">D62-D68</f>
        <v>0</v>
      </c>
      <c r="E82" s="110">
        <f t="shared" si="21"/>
        <v>0</v>
      </c>
      <c r="F82" s="110">
        <f t="shared" si="21"/>
        <v>0</v>
      </c>
      <c r="G82" s="110">
        <f t="shared" si="21"/>
        <v>0</v>
      </c>
      <c r="H82" s="110">
        <f t="shared" si="21"/>
        <v>0</v>
      </c>
      <c r="I82" s="110">
        <f t="shared" si="21"/>
        <v>0</v>
      </c>
      <c r="J82" s="110">
        <f t="shared" si="21"/>
        <v>0</v>
      </c>
      <c r="K82" s="110">
        <f t="shared" si="21"/>
        <v>0</v>
      </c>
    </row>
    <row r="83" spans="1:11" s="28" customFormat="1" x14ac:dyDescent="0.3">
      <c r="A83" s="23" t="s">
        <v>537</v>
      </c>
      <c r="B83" s="24" t="s">
        <v>538</v>
      </c>
      <c r="C83" s="50"/>
      <c r="D83" s="50"/>
      <c r="E83" s="50"/>
      <c r="F83" s="50"/>
      <c r="G83" s="50"/>
      <c r="H83" s="50"/>
      <c r="I83" s="50"/>
      <c r="J83" s="50"/>
      <c r="K83" s="50"/>
    </row>
    <row r="84" spans="1:11" s="28" customFormat="1" x14ac:dyDescent="0.3">
      <c r="A84" s="23" t="s">
        <v>539</v>
      </c>
      <c r="B84" s="24" t="s">
        <v>540</v>
      </c>
      <c r="C84" s="110">
        <f>C82-C83</f>
        <v>0</v>
      </c>
      <c r="D84" s="110">
        <f t="shared" ref="D84:K84" si="22">D82-D83</f>
        <v>0</v>
      </c>
      <c r="E84" s="110">
        <f t="shared" si="22"/>
        <v>0</v>
      </c>
      <c r="F84" s="110">
        <f t="shared" si="22"/>
        <v>0</v>
      </c>
      <c r="G84" s="110">
        <f t="shared" si="22"/>
        <v>0</v>
      </c>
      <c r="H84" s="110">
        <f t="shared" si="22"/>
        <v>0</v>
      </c>
      <c r="I84" s="110">
        <f t="shared" si="22"/>
        <v>0</v>
      </c>
      <c r="J84" s="110">
        <f t="shared" si="22"/>
        <v>0</v>
      </c>
      <c r="K84" s="110">
        <f t="shared" si="22"/>
        <v>0</v>
      </c>
    </row>
    <row r="86" spans="1:11" x14ac:dyDescent="0.3">
      <c r="A86" s="10" t="s">
        <v>547</v>
      </c>
    </row>
  </sheetData>
  <sheetProtection sheet="1" objects="1" scenarios="1"/>
  <mergeCells count="8">
    <mergeCell ref="B6:K6"/>
    <mergeCell ref="B61:K61"/>
    <mergeCell ref="C3:C5"/>
    <mergeCell ref="B1:K1"/>
    <mergeCell ref="A3:A5"/>
    <mergeCell ref="B3:B5"/>
    <mergeCell ref="D3:F3"/>
    <mergeCell ref="G3:K3"/>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8"/>
  <sheetViews>
    <sheetView workbookViewId="0">
      <selection activeCell="D15" sqref="D15"/>
    </sheetView>
  </sheetViews>
  <sheetFormatPr defaultColWidth="8.88671875" defaultRowHeight="14.4" x14ac:dyDescent="0.3"/>
  <cols>
    <col min="1" max="1" width="5.44140625" style="10" customWidth="1"/>
    <col min="2" max="2" width="20.6640625" style="10" customWidth="1"/>
    <col min="3" max="3" width="12.88671875" style="10" customWidth="1"/>
    <col min="4" max="4" width="14.33203125" style="10" customWidth="1"/>
    <col min="5" max="5" width="12.109375" style="10" customWidth="1"/>
    <col min="6" max="6" width="11.33203125" style="10" customWidth="1"/>
    <col min="7" max="7" width="11.6640625" style="10" customWidth="1"/>
    <col min="8" max="9" width="11.33203125" style="10" customWidth="1"/>
    <col min="10" max="10" width="11.44140625" style="10" customWidth="1"/>
    <col min="11" max="11" width="10.88671875" style="10" customWidth="1"/>
    <col min="12" max="12" width="11.33203125" style="10" customWidth="1"/>
    <col min="13" max="16384" width="8.88671875" style="10"/>
  </cols>
  <sheetData>
    <row r="1" spans="1:12" x14ac:dyDescent="0.3">
      <c r="A1" s="4" t="s">
        <v>202</v>
      </c>
      <c r="B1" s="145" t="s">
        <v>205</v>
      </c>
      <c r="C1" s="145"/>
      <c r="D1" s="145"/>
      <c r="E1" s="145"/>
      <c r="F1" s="145"/>
      <c r="G1" s="145"/>
      <c r="H1" s="145"/>
      <c r="I1" s="145"/>
      <c r="J1" s="145"/>
      <c r="K1" s="145"/>
      <c r="L1" s="145"/>
    </row>
    <row r="2" spans="1:12" s="11" customFormat="1" x14ac:dyDescent="0.3">
      <c r="A2" s="8" t="s">
        <v>47</v>
      </c>
      <c r="B2" s="8" t="s">
        <v>48</v>
      </c>
      <c r="C2" s="8"/>
      <c r="D2" s="8" t="s">
        <v>49</v>
      </c>
      <c r="E2" s="8" t="s">
        <v>50</v>
      </c>
      <c r="F2" s="8"/>
      <c r="G2" s="8" t="s">
        <v>96</v>
      </c>
      <c r="H2" s="8" t="s">
        <v>97</v>
      </c>
      <c r="I2" s="8" t="s">
        <v>98</v>
      </c>
      <c r="J2" s="8" t="s">
        <v>99</v>
      </c>
      <c r="K2" s="8" t="s">
        <v>100</v>
      </c>
      <c r="L2" s="8" t="s">
        <v>101</v>
      </c>
    </row>
    <row r="3" spans="1:12" s="12" customFormat="1" ht="45.6" customHeight="1" x14ac:dyDescent="0.3">
      <c r="A3" s="173" t="s">
        <v>102</v>
      </c>
      <c r="B3" s="173" t="s">
        <v>103</v>
      </c>
      <c r="C3" s="224" t="s">
        <v>546</v>
      </c>
      <c r="D3" s="217" t="str">
        <f>'4'!C3</f>
        <v>Užpildykite 1.1.2 punktą</v>
      </c>
      <c r="E3" s="173" t="s">
        <v>104</v>
      </c>
      <c r="F3" s="173"/>
      <c r="G3" s="173"/>
      <c r="H3" s="173" t="s">
        <v>105</v>
      </c>
      <c r="I3" s="173"/>
      <c r="J3" s="173"/>
      <c r="K3" s="173"/>
      <c r="L3" s="173"/>
    </row>
    <row r="4" spans="1:12" s="12" customFormat="1" x14ac:dyDescent="0.3">
      <c r="A4" s="173"/>
      <c r="B4" s="173"/>
      <c r="C4" s="225"/>
      <c r="D4" s="218"/>
      <c r="E4" s="16" t="s">
        <v>548</v>
      </c>
      <c r="F4" s="16" t="s">
        <v>107</v>
      </c>
      <c r="G4" s="16" t="s">
        <v>108</v>
      </c>
      <c r="H4" s="16" t="s">
        <v>106</v>
      </c>
      <c r="I4" s="16" t="s">
        <v>107</v>
      </c>
      <c r="J4" s="16" t="s">
        <v>108</v>
      </c>
      <c r="K4" s="16" t="s">
        <v>109</v>
      </c>
      <c r="L4" s="16" t="s">
        <v>110</v>
      </c>
    </row>
    <row r="5" spans="1:12" s="12" customFormat="1" ht="27" customHeight="1" x14ac:dyDescent="0.3">
      <c r="A5" s="173"/>
      <c r="B5" s="173"/>
      <c r="C5" s="226"/>
      <c r="D5" s="219"/>
      <c r="E5" s="16">
        <f>'4'!D5</f>
        <v>1</v>
      </c>
      <c r="F5" s="16">
        <f>'4'!E5</f>
        <v>2</v>
      </c>
      <c r="G5" s="16">
        <f>'4'!F5</f>
        <v>3</v>
      </c>
      <c r="H5" s="16">
        <f>'4'!G5</f>
        <v>1</v>
      </c>
      <c r="I5" s="16">
        <f>'4'!H5</f>
        <v>2</v>
      </c>
      <c r="J5" s="16">
        <f>'4'!I5</f>
        <v>3</v>
      </c>
      <c r="K5" s="16" t="str">
        <f>'4'!J5</f>
        <v>-</v>
      </c>
      <c r="L5" s="16" t="str">
        <f>'4'!K5</f>
        <v>-</v>
      </c>
    </row>
    <row r="6" spans="1:12" x14ac:dyDescent="0.3">
      <c r="A6" s="17" t="s">
        <v>206</v>
      </c>
      <c r="B6" s="17" t="s">
        <v>207</v>
      </c>
      <c r="C6" s="38"/>
      <c r="D6" s="27">
        <f>IFERROR(('6'!C50+'6'!C53)/'6'!C7, )</f>
        <v>0</v>
      </c>
      <c r="E6" s="92">
        <f>IFERROR(('6'!D50+'6'!D53)/'6'!D7, )</f>
        <v>0</v>
      </c>
      <c r="F6" s="92">
        <f>IFERROR(('6'!E50+'6'!E53)/'6'!E7, )</f>
        <v>0</v>
      </c>
      <c r="G6" s="92">
        <f>IFERROR(('6'!F50+'6'!F53)/'6'!F7, )</f>
        <v>0</v>
      </c>
      <c r="H6" s="27">
        <f>IFERROR(('6'!G50+'6'!G53)/'6'!G7, )</f>
        <v>0</v>
      </c>
      <c r="I6" s="27">
        <f>IFERROR(('6'!H50+'6'!H53)/'6'!H7, )</f>
        <v>0</v>
      </c>
      <c r="J6" s="27">
        <f>IFERROR(('6'!I50+'6'!I53)/'6'!I7, )</f>
        <v>0</v>
      </c>
      <c r="K6" s="27">
        <f>IFERROR(('6'!J50+'6'!J53)/'6'!J7, )</f>
        <v>0</v>
      </c>
      <c r="L6" s="27">
        <f>IFERROR(('6'!K50+'6'!K53)/'6'!K7, )</f>
        <v>0</v>
      </c>
    </row>
    <row r="8" spans="1:12" x14ac:dyDescent="0.3">
      <c r="A8" s="10" t="s">
        <v>547</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5"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4"/>
  <sheetViews>
    <sheetView workbookViewId="0">
      <selection activeCell="F25" sqref="F25"/>
    </sheetView>
  </sheetViews>
  <sheetFormatPr defaultColWidth="8.88671875" defaultRowHeight="14.4" x14ac:dyDescent="0.3"/>
  <cols>
    <col min="1" max="1" width="5.44140625" style="10" customWidth="1"/>
    <col min="2" max="2" width="20.6640625" style="10" customWidth="1"/>
    <col min="3" max="3" width="14.33203125" style="10" customWidth="1"/>
    <col min="4" max="4" width="12.109375" style="10" customWidth="1"/>
    <col min="5" max="5" width="11.33203125" style="10" customWidth="1"/>
    <col min="6" max="6" width="11.6640625" style="10" customWidth="1"/>
    <col min="7" max="8" width="11.33203125" style="10" customWidth="1"/>
    <col min="9" max="9" width="11.44140625" style="10" customWidth="1"/>
    <col min="10" max="10" width="10.88671875" style="10" customWidth="1"/>
    <col min="11" max="11" width="11.33203125" style="10" customWidth="1"/>
    <col min="12" max="16384" width="8.88671875" style="10"/>
  </cols>
  <sheetData>
    <row r="1" spans="1:11" x14ac:dyDescent="0.3">
      <c r="A1" s="4" t="s">
        <v>203</v>
      </c>
      <c r="B1" s="145" t="s">
        <v>324</v>
      </c>
      <c r="C1" s="145"/>
      <c r="D1" s="145"/>
      <c r="E1" s="145"/>
      <c r="F1" s="145"/>
      <c r="G1" s="145"/>
      <c r="H1" s="145"/>
      <c r="I1" s="145"/>
      <c r="J1" s="145"/>
      <c r="K1" s="145"/>
    </row>
    <row r="2" spans="1:11" s="11" customFormat="1" x14ac:dyDescent="0.3">
      <c r="A2" s="8" t="s">
        <v>47</v>
      </c>
      <c r="B2" s="204" t="s">
        <v>48</v>
      </c>
      <c r="C2" s="205"/>
      <c r="D2" s="205"/>
      <c r="E2" s="205"/>
      <c r="F2" s="206"/>
      <c r="G2" s="204" t="s">
        <v>49</v>
      </c>
      <c r="H2" s="205"/>
      <c r="I2" s="205"/>
      <c r="J2" s="205"/>
      <c r="K2" s="206"/>
    </row>
    <row r="3" spans="1:11" ht="30.6" customHeight="1" x14ac:dyDescent="0.3">
      <c r="A3" s="20" t="s">
        <v>102</v>
      </c>
      <c r="B3" s="230" t="s">
        <v>325</v>
      </c>
      <c r="C3" s="231"/>
      <c r="D3" s="231"/>
      <c r="E3" s="231"/>
      <c r="F3" s="232"/>
      <c r="G3" s="230" t="s">
        <v>326</v>
      </c>
      <c r="H3" s="231"/>
      <c r="I3" s="231"/>
      <c r="J3" s="231"/>
      <c r="K3" s="232"/>
    </row>
    <row r="4" spans="1:11" x14ac:dyDescent="0.3">
      <c r="A4" s="64" t="s">
        <v>327</v>
      </c>
      <c r="B4" s="165"/>
      <c r="C4" s="200"/>
      <c r="D4" s="200"/>
      <c r="E4" s="200"/>
      <c r="F4" s="166"/>
      <c r="G4" s="165"/>
      <c r="H4" s="200"/>
      <c r="I4" s="200"/>
      <c r="J4" s="200"/>
      <c r="K4" s="166"/>
    </row>
    <row r="5" spans="1:11" x14ac:dyDescent="0.3">
      <c r="A5" s="64" t="s">
        <v>328</v>
      </c>
      <c r="B5" s="165"/>
      <c r="C5" s="200"/>
      <c r="D5" s="200"/>
      <c r="E5" s="200"/>
      <c r="F5" s="166"/>
      <c r="G5" s="165"/>
      <c r="H5" s="200"/>
      <c r="I5" s="200"/>
      <c r="J5" s="200"/>
      <c r="K5" s="166"/>
    </row>
    <row r="6" spans="1:11" x14ac:dyDescent="0.3">
      <c r="A6" s="64" t="s">
        <v>329</v>
      </c>
      <c r="B6" s="165"/>
      <c r="C6" s="200"/>
      <c r="D6" s="200"/>
      <c r="E6" s="200"/>
      <c r="F6" s="166"/>
      <c r="G6" s="165"/>
      <c r="H6" s="200"/>
      <c r="I6" s="200"/>
      <c r="J6" s="200"/>
      <c r="K6" s="166"/>
    </row>
    <row r="7" spans="1:11" x14ac:dyDescent="0.3">
      <c r="A7" s="64" t="s">
        <v>330</v>
      </c>
      <c r="B7" s="165"/>
      <c r="C7" s="200"/>
      <c r="D7" s="200"/>
      <c r="E7" s="200"/>
      <c r="F7" s="166"/>
      <c r="G7" s="165"/>
      <c r="H7" s="200"/>
      <c r="I7" s="200"/>
      <c r="J7" s="200"/>
      <c r="K7" s="166"/>
    </row>
    <row r="8" spans="1:11" s="11" customFormat="1" x14ac:dyDescent="0.3">
      <c r="A8" s="204" t="s">
        <v>50</v>
      </c>
      <c r="B8" s="205"/>
      <c r="C8" s="205"/>
      <c r="D8" s="205"/>
      <c r="E8" s="205"/>
      <c r="F8" s="205"/>
      <c r="G8" s="205"/>
      <c r="H8" s="205"/>
      <c r="I8" s="205"/>
      <c r="J8" s="205"/>
      <c r="K8" s="206"/>
    </row>
    <row r="9" spans="1:11" s="11" customFormat="1" x14ac:dyDescent="0.3">
      <c r="A9" s="227" t="s">
        <v>331</v>
      </c>
      <c r="B9" s="228"/>
      <c r="C9" s="228"/>
      <c r="D9" s="228"/>
      <c r="E9" s="228"/>
      <c r="F9" s="228"/>
      <c r="G9" s="228"/>
      <c r="H9" s="228"/>
      <c r="I9" s="228"/>
      <c r="J9" s="228"/>
      <c r="K9" s="229"/>
    </row>
    <row r="10" spans="1:11" ht="30.6" customHeight="1" x14ac:dyDescent="0.3">
      <c r="A10" s="20" t="s">
        <v>102</v>
      </c>
      <c r="B10" s="223" t="s">
        <v>325</v>
      </c>
      <c r="C10" s="223"/>
      <c r="D10" s="230" t="s">
        <v>332</v>
      </c>
      <c r="E10" s="231"/>
      <c r="F10" s="232"/>
      <c r="G10" s="230" t="s">
        <v>326</v>
      </c>
      <c r="H10" s="231"/>
      <c r="I10" s="231"/>
      <c r="J10" s="231"/>
      <c r="K10" s="232"/>
    </row>
    <row r="11" spans="1:11" x14ac:dyDescent="0.3">
      <c r="A11" s="64" t="s">
        <v>0</v>
      </c>
      <c r="B11" s="165"/>
      <c r="C11" s="166"/>
      <c r="D11" s="165"/>
      <c r="E11" s="200"/>
      <c r="F11" s="166"/>
      <c r="G11" s="54"/>
      <c r="H11" s="56"/>
      <c r="I11" s="56"/>
      <c r="J11" s="56"/>
      <c r="K11" s="55"/>
    </row>
    <row r="12" spans="1:11" x14ac:dyDescent="0.3">
      <c r="A12" s="64" t="s">
        <v>45</v>
      </c>
      <c r="B12" s="165"/>
      <c r="C12" s="166"/>
      <c r="D12" s="165"/>
      <c r="E12" s="200"/>
      <c r="F12" s="166"/>
      <c r="G12" s="54"/>
      <c r="H12" s="56"/>
      <c r="I12" s="56"/>
      <c r="J12" s="56"/>
      <c r="K12" s="55"/>
    </row>
    <row r="13" spans="1:11" x14ac:dyDescent="0.3">
      <c r="A13" s="64" t="s">
        <v>77</v>
      </c>
      <c r="B13" s="165"/>
      <c r="C13" s="166"/>
      <c r="D13" s="165"/>
      <c r="E13" s="200"/>
      <c r="F13" s="166"/>
      <c r="G13" s="54"/>
      <c r="H13" s="56"/>
      <c r="I13" s="56"/>
      <c r="J13" s="56"/>
      <c r="K13" s="55"/>
    </row>
    <row r="14" spans="1:11" x14ac:dyDescent="0.3">
      <c r="A14" s="64" t="s">
        <v>330</v>
      </c>
      <c r="B14" s="165"/>
      <c r="C14" s="166"/>
      <c r="D14" s="165"/>
      <c r="E14" s="200"/>
      <c r="F14" s="166"/>
      <c r="G14" s="54"/>
      <c r="H14" s="56"/>
      <c r="I14" s="56"/>
      <c r="J14" s="56"/>
      <c r="K14" s="55"/>
    </row>
  </sheetData>
  <sheetProtection sheet="1" objects="1" scenarios="1"/>
  <mergeCells count="26">
    <mergeCell ref="B4:F4"/>
    <mergeCell ref="G4:K4"/>
    <mergeCell ref="B1:K1"/>
    <mergeCell ref="B2:F2"/>
    <mergeCell ref="G2:K2"/>
    <mergeCell ref="B3:F3"/>
    <mergeCell ref="G3:K3"/>
    <mergeCell ref="B11:C11"/>
    <mergeCell ref="D11:F11"/>
    <mergeCell ref="B5:F5"/>
    <mergeCell ref="G5:K5"/>
    <mergeCell ref="B6:F6"/>
    <mergeCell ref="G6:K6"/>
    <mergeCell ref="B7:F7"/>
    <mergeCell ref="G7:K7"/>
    <mergeCell ref="A8:K8"/>
    <mergeCell ref="A9:K9"/>
    <mergeCell ref="B10:C10"/>
    <mergeCell ref="D10:F10"/>
    <mergeCell ref="G10:K10"/>
    <mergeCell ref="B12:C12"/>
    <mergeCell ref="D12:F12"/>
    <mergeCell ref="B13:C13"/>
    <mergeCell ref="D13:F13"/>
    <mergeCell ref="B14:C14"/>
    <mergeCell ref="D14:F14"/>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1"/>
  <sheetViews>
    <sheetView workbookViewId="0">
      <selection activeCell="I5" sqref="I5"/>
    </sheetView>
  </sheetViews>
  <sheetFormatPr defaultColWidth="8.88671875" defaultRowHeight="14.4" x14ac:dyDescent="0.3"/>
  <cols>
    <col min="1" max="1" width="5.44140625" style="10" customWidth="1"/>
    <col min="2" max="2" width="20.6640625" style="10" customWidth="1"/>
    <col min="3" max="3" width="14.33203125" style="10" customWidth="1"/>
    <col min="4" max="4" width="12.109375" style="10" customWidth="1"/>
    <col min="5" max="5" width="11.33203125" style="10" customWidth="1"/>
    <col min="6" max="6" width="11.6640625" style="10" customWidth="1"/>
    <col min="7" max="8" width="11.33203125" style="10" customWidth="1"/>
    <col min="9" max="9" width="11.44140625" style="10" customWidth="1"/>
    <col min="10" max="10" width="10.88671875" style="10" customWidth="1"/>
    <col min="11" max="11" width="11.33203125" style="10" customWidth="1"/>
    <col min="12" max="16384" width="8.88671875" style="10"/>
  </cols>
  <sheetData>
    <row r="1" spans="1:11" x14ac:dyDescent="0.3">
      <c r="A1" s="4" t="s">
        <v>204</v>
      </c>
      <c r="B1" s="145" t="s">
        <v>333</v>
      </c>
      <c r="C1" s="145"/>
      <c r="D1" s="145"/>
      <c r="E1" s="145"/>
      <c r="F1" s="145"/>
      <c r="G1" s="145"/>
      <c r="H1" s="145"/>
      <c r="I1" s="145"/>
      <c r="J1" s="145"/>
      <c r="K1" s="145"/>
    </row>
    <row r="2" spans="1:11" s="11" customFormat="1" x14ac:dyDescent="0.3">
      <c r="A2" s="8" t="s">
        <v>47</v>
      </c>
      <c r="B2" s="8" t="s">
        <v>48</v>
      </c>
      <c r="C2" s="8" t="s">
        <v>49</v>
      </c>
      <c r="D2" s="8" t="s">
        <v>50</v>
      </c>
      <c r="E2" s="8"/>
      <c r="F2" s="8" t="s">
        <v>96</v>
      </c>
      <c r="G2" s="8" t="s">
        <v>97</v>
      </c>
      <c r="H2" s="8" t="s">
        <v>98</v>
      </c>
      <c r="I2" s="8" t="s">
        <v>99</v>
      </c>
      <c r="J2" s="8" t="s">
        <v>100</v>
      </c>
      <c r="K2" s="8" t="s">
        <v>101</v>
      </c>
    </row>
    <row r="3" spans="1:11" s="12" customFormat="1" ht="45.6" customHeight="1" x14ac:dyDescent="0.3">
      <c r="A3" s="173" t="s">
        <v>102</v>
      </c>
      <c r="B3" s="173" t="s">
        <v>325</v>
      </c>
      <c r="C3" s="217" t="str">
        <f>'4'!C3</f>
        <v>Užpildykite 1.1.2 punktą</v>
      </c>
      <c r="D3" s="173" t="s">
        <v>104</v>
      </c>
      <c r="E3" s="173"/>
      <c r="F3" s="173"/>
      <c r="G3" s="173" t="s">
        <v>105</v>
      </c>
      <c r="H3" s="173"/>
      <c r="I3" s="173"/>
      <c r="J3" s="173"/>
      <c r="K3" s="173"/>
    </row>
    <row r="4" spans="1:11" s="12" customFormat="1" x14ac:dyDescent="0.3">
      <c r="A4" s="173"/>
      <c r="B4" s="173"/>
      <c r="C4" s="218"/>
      <c r="D4" s="16" t="s">
        <v>548</v>
      </c>
      <c r="E4" s="16" t="s">
        <v>107</v>
      </c>
      <c r="F4" s="16" t="s">
        <v>108</v>
      </c>
      <c r="G4" s="16" t="s">
        <v>106</v>
      </c>
      <c r="H4" s="16" t="s">
        <v>107</v>
      </c>
      <c r="I4" s="16" t="s">
        <v>108</v>
      </c>
      <c r="J4" s="16" t="s">
        <v>109</v>
      </c>
      <c r="K4" s="16" t="s">
        <v>110</v>
      </c>
    </row>
    <row r="5" spans="1:11" s="12" customFormat="1" ht="27" customHeight="1" x14ac:dyDescent="0.3">
      <c r="A5" s="173"/>
      <c r="B5" s="173"/>
      <c r="C5" s="219"/>
      <c r="D5" s="16">
        <v>1</v>
      </c>
      <c r="E5" s="16">
        <v>2</v>
      </c>
      <c r="F5" s="16">
        <v>3</v>
      </c>
      <c r="G5" s="16">
        <v>1</v>
      </c>
      <c r="H5" s="16">
        <v>2</v>
      </c>
      <c r="I5" s="16">
        <v>3</v>
      </c>
      <c r="J5" s="16" t="str">
        <f>'4'!J5</f>
        <v>-</v>
      </c>
      <c r="K5" s="16" t="str">
        <f>'4'!K5</f>
        <v>-</v>
      </c>
    </row>
    <row r="6" spans="1:11" x14ac:dyDescent="0.3">
      <c r="A6" s="64" t="s">
        <v>334</v>
      </c>
      <c r="B6" s="65"/>
      <c r="C6" s="38"/>
      <c r="D6" s="38"/>
      <c r="E6" s="38"/>
      <c r="F6" s="38"/>
      <c r="G6" s="38"/>
      <c r="H6" s="38"/>
      <c r="I6" s="38"/>
      <c r="J6" s="38"/>
      <c r="K6" s="38"/>
    </row>
    <row r="7" spans="1:11" x14ac:dyDescent="0.3">
      <c r="A7" s="64" t="s">
        <v>335</v>
      </c>
      <c r="B7" s="65"/>
      <c r="C7" s="38"/>
      <c r="D7" s="38"/>
      <c r="E7" s="38"/>
      <c r="F7" s="38"/>
      <c r="G7" s="38"/>
      <c r="H7" s="38"/>
      <c r="I7" s="38"/>
      <c r="J7" s="38"/>
      <c r="K7" s="38"/>
    </row>
    <row r="8" spans="1:11" x14ac:dyDescent="0.3">
      <c r="A8" s="64" t="s">
        <v>336</v>
      </c>
      <c r="B8" s="65"/>
      <c r="C8" s="38"/>
      <c r="D8" s="38"/>
      <c r="E8" s="38"/>
      <c r="F8" s="38"/>
      <c r="G8" s="38"/>
      <c r="H8" s="38"/>
      <c r="I8" s="38"/>
      <c r="J8" s="38"/>
      <c r="K8" s="38"/>
    </row>
    <row r="9" spans="1:11" x14ac:dyDescent="0.3">
      <c r="A9" s="64" t="s">
        <v>330</v>
      </c>
      <c r="B9" s="65"/>
      <c r="C9" s="38"/>
      <c r="D9" s="38"/>
      <c r="E9" s="38"/>
      <c r="F9" s="38"/>
      <c r="G9" s="38"/>
      <c r="H9" s="38"/>
      <c r="I9" s="38"/>
      <c r="J9" s="38"/>
      <c r="K9" s="38"/>
    </row>
    <row r="11" spans="1:11" x14ac:dyDescent="0.3">
      <c r="A11" s="10" t="s">
        <v>547</v>
      </c>
    </row>
  </sheetData>
  <mergeCells count="6">
    <mergeCell ref="B1:K1"/>
    <mergeCell ref="A3:A5"/>
    <mergeCell ref="B3:B5"/>
    <mergeCell ref="C3:C5"/>
    <mergeCell ref="D3:F3"/>
    <mergeCell ref="G3:K3"/>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888EE3-37C8-4DEF-ABF3-3520C04839DC}">
  <ds:schemaRefs>
    <ds:schemaRef ds:uri="http://schemas.microsoft.com/office/2006/metadata/properties"/>
    <ds:schemaRef ds:uri="http://schemas.microsoft.com/office/2006/documentManagement/types"/>
    <ds:schemaRef ds:uri="http://purl.org/dc/elements/1.1/"/>
    <ds:schemaRef ds:uri="http://www.w3.org/XML/1998/namespace"/>
    <ds:schemaRef ds:uri="http://schemas.microsoft.com/office/infopath/2007/PartnerControls"/>
    <ds:schemaRef ds:uri="http://purl.org/dc/terms/"/>
    <ds:schemaRef ds:uri="2da0c07a-ec76-4419-ac6d-51bfe4afe98c"/>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97F82C85-B904-42C0-A52B-CD1168F789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Įvardytieji diapazonai</vt:lpstr>
      </vt:variant>
      <vt:variant>
        <vt:i4>3</vt:i4>
      </vt:variant>
    </vt:vector>
  </HeadingPairs>
  <TitlesOfParts>
    <vt:vector size="14" baseType="lpstr">
      <vt:lpstr>1</vt:lpstr>
      <vt:lpstr>2</vt:lpstr>
      <vt:lpstr>3</vt:lpstr>
      <vt:lpstr>4</vt:lpstr>
      <vt:lpstr>5</vt:lpstr>
      <vt:lpstr>6</vt:lpstr>
      <vt:lpstr>7</vt:lpstr>
      <vt:lpstr>8</vt:lpstr>
      <vt:lpstr>9</vt:lpstr>
      <vt:lpstr>Kontrolė</vt:lpstr>
      <vt:lpstr>Konstantos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Raimonda</cp:lastModifiedBy>
  <cp:lastPrinted>2019-02-01T09:07:33Z</cp:lastPrinted>
  <dcterms:created xsi:type="dcterms:W3CDTF">2018-11-26T07:22:36Z</dcterms:created>
  <dcterms:modified xsi:type="dcterms:W3CDTF">2021-02-03T18:48:59Z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